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bookViews>
    <workbookView xWindow="0" yWindow="465" windowWidth="18330" windowHeight="4515"/>
  </bookViews>
  <sheets>
    <sheet name="PROPÉ" sheetId="1" r:id="rId1"/>
    <sheet name="BACHELOR" sheetId="2" r:id="rId2"/>
    <sheet name="MASTER" sheetId="3" r:id="rId3"/>
  </sheets>
  <definedNames>
    <definedName name="OLE_LINK7" localSheetId="0">PROPÉ!$I$32</definedName>
    <definedName name="Z_06556FE9_B8C4_4E17_80A8_BA793DFF0C44_.wvu.PrintArea" localSheetId="1" hidden="1">BACHELOR!$A$1:$T$68</definedName>
    <definedName name="Z_06556FE9_B8C4_4E17_80A8_BA793DFF0C44_.wvu.PrintArea" localSheetId="2" hidden="1">MASTER!$A$1:$S$80</definedName>
    <definedName name="Z_06556FE9_B8C4_4E17_80A8_BA793DFF0C44_.wvu.PrintArea" localSheetId="0" hidden="1">PROPÉ!$A$1:$N$38</definedName>
    <definedName name="Z_2C87A04D_D5D0_456D_8648_810D3672A6F3_.wvu.PrintArea" localSheetId="1" hidden="1">BACHELOR!$A$1:$T$68</definedName>
    <definedName name="Z_2C87A04D_D5D0_456D_8648_810D3672A6F3_.wvu.PrintArea" localSheetId="2" hidden="1">MASTER!$A$1:$S$80</definedName>
    <definedName name="Z_2C87A04D_D5D0_456D_8648_810D3672A6F3_.wvu.PrintArea" localSheetId="0" hidden="1">PROPÉ!$A$1:$N$46</definedName>
    <definedName name="Z_6FB56C55_23D8_4EFE_98BF_21B5C302E4A0_.wvu.PrintArea" localSheetId="1" hidden="1">BACHELOR!$A$1:$T$68</definedName>
    <definedName name="Z_6FB56C55_23D8_4EFE_98BF_21B5C302E4A0_.wvu.PrintArea" localSheetId="2" hidden="1">MASTER!$A$1:$S$80</definedName>
    <definedName name="Z_6FB56C55_23D8_4EFE_98BF_21B5C302E4A0_.wvu.PrintArea" localSheetId="0" hidden="1">PROPÉ!$A$1:$N$38</definedName>
    <definedName name="_xlnm.Print_Area" localSheetId="1">BACHELOR!$A$1:$T$68</definedName>
    <definedName name="_xlnm.Print_Area" localSheetId="2">MASTER!$A$1:$S$80</definedName>
    <definedName name="_xlnm.Print_Area" localSheetId="0">PROPÉ!$A$1:$N$38</definedName>
  </definedNames>
  <calcPr calcId="162913"/>
  <customWorkbookViews>
    <customWorkbookView name="Bernard Mélou - Affichage personnalisé" guid="{06556FE9-B8C4-4E17-80A8-BA793DFF0C44}" mergeInterval="0" personalView="1" maximized="1" xWindow="-8" yWindow="-8" windowWidth="1936" windowHeight="1056" activeSheetId="2"/>
    <customWorkbookView name="Lamon Philippe - Affichage personnalisé" guid="{2C87A04D-D5D0-456D-8648-810D3672A6F3}" mergeInterval="0" personalView="1" maximized="1" xWindow="-8" yWindow="-8" windowWidth="1936" windowHeight="1176" activeSheetId="3"/>
    <customWorkbookView name="Windows User - Affichage personnalisé" guid="{6FB56C55-23D8-4EFE-98BF-21B5C302E4A0}" mergeInterval="0" personalView="1" maximized="1" xWindow="-13" yWindow="-13" windowWidth="2586" windowHeight="1386" activeSheetId="4"/>
  </customWorkbookView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3" i="2" l="1"/>
  <c r="L23" i="1" l="1"/>
  <c r="L8" i="1"/>
  <c r="L33" i="1"/>
  <c r="K33" i="1"/>
  <c r="J33" i="1"/>
  <c r="I33" i="1"/>
  <c r="I34" i="1"/>
  <c r="H33" i="1"/>
  <c r="G33" i="1"/>
  <c r="F33" i="1"/>
  <c r="F34" i="1"/>
  <c r="P63" i="2"/>
  <c r="O63" i="2"/>
  <c r="N63" i="2"/>
  <c r="M63" i="2"/>
  <c r="L63" i="2"/>
  <c r="K63" i="2"/>
  <c r="K64" i="2" s="1"/>
  <c r="J63" i="2"/>
  <c r="I63" i="2"/>
  <c r="H63" i="2"/>
  <c r="H64" i="2" s="1"/>
  <c r="G63" i="2"/>
  <c r="F63" i="2"/>
  <c r="Q20" i="2"/>
  <c r="Q21" i="2"/>
  <c r="Q22" i="2"/>
  <c r="Q19" i="2"/>
  <c r="Q24" i="2"/>
  <c r="Q26" i="2"/>
  <c r="Q25" i="2"/>
  <c r="R29" i="2"/>
  <c r="R28" i="2"/>
  <c r="R30" i="2"/>
  <c r="R31" i="2"/>
  <c r="R32" i="2"/>
  <c r="R33" i="2"/>
  <c r="R36" i="2"/>
  <c r="R37" i="2"/>
  <c r="R38" i="2"/>
  <c r="R39" i="2"/>
  <c r="C79" i="3"/>
  <c r="C78" i="3"/>
  <c r="C76" i="3"/>
  <c r="C75" i="3"/>
  <c r="C74" i="3"/>
  <c r="C73" i="3"/>
  <c r="Q7" i="3"/>
  <c r="Q63" i="3"/>
  <c r="Q10" i="2"/>
  <c r="Q8" i="2" s="1"/>
  <c r="Q64" i="2" s="1"/>
  <c r="Q12" i="2"/>
  <c r="Q13" i="2"/>
  <c r="Q15" i="2"/>
  <c r="Q17" i="2"/>
  <c r="Q57" i="2"/>
  <c r="R53" i="2"/>
  <c r="R51" i="2"/>
  <c r="R46" i="2"/>
  <c r="R45" i="2"/>
  <c r="R44" i="2"/>
  <c r="R42" i="2"/>
  <c r="R64" i="2"/>
  <c r="E64" i="2"/>
</calcChain>
</file>

<file path=xl/sharedStrings.xml><?xml version="1.0" encoding="utf-8"?>
<sst xmlns="http://schemas.openxmlformats.org/spreadsheetml/2006/main" count="893" uniqueCount="400">
  <si>
    <t>Systèmes mécatroniques</t>
  </si>
  <si>
    <t>ME-351</t>
  </si>
  <si>
    <t>ME-373</t>
  </si>
  <si>
    <t>Heat and mass transfer</t>
  </si>
  <si>
    <t>Modélisation et simulation par éléments finis</t>
  </si>
  <si>
    <t>Pasquarello</t>
  </si>
  <si>
    <t>Bloc 3 :</t>
  </si>
  <si>
    <t>ME-314</t>
  </si>
  <si>
    <t>ME-401</t>
  </si>
  <si>
    <t>ME-451</t>
  </si>
  <si>
    <t>ME-481</t>
  </si>
  <si>
    <t>ME-482</t>
  </si>
  <si>
    <t>ME-421</t>
  </si>
  <si>
    <t>ME-455</t>
  </si>
  <si>
    <t>Numerical flow simulation</t>
  </si>
  <si>
    <t>Analyse I (en français) ou</t>
  </si>
  <si>
    <t>Analyse II (en français) ou</t>
  </si>
  <si>
    <t>Parmi les mineurs offerts par l'EPFL, la section recommande à ses étudiants les mineurs suivants :</t>
  </si>
  <si>
    <t>Le choix des cours de tous les mineurs se fait sur conseil de la section de l'étudiant et du responsable du mineur.</t>
  </si>
  <si>
    <t>Enseignants</t>
  </si>
  <si>
    <t>Sections</t>
  </si>
  <si>
    <t>c</t>
  </si>
  <si>
    <t>e</t>
  </si>
  <si>
    <t>Engines and fuel cells</t>
  </si>
  <si>
    <t>PHYS-207c</t>
  </si>
  <si>
    <t>Thermodynamique et énergétique II</t>
  </si>
  <si>
    <t>EE-280</t>
  </si>
  <si>
    <t>ME-524</t>
  </si>
  <si>
    <t>Hydrodynamics</t>
  </si>
  <si>
    <t>Hydraulic turbomachines</t>
  </si>
  <si>
    <t>Projet d'ingénierie simultanée</t>
  </si>
  <si>
    <t>Nicolet</t>
  </si>
  <si>
    <t>Boillat E.</t>
  </si>
  <si>
    <t>Müllhaupt</t>
  </si>
  <si>
    <t>GM</t>
  </si>
  <si>
    <t>Commande non linéaire</t>
  </si>
  <si>
    <t>ME-523</t>
  </si>
  <si>
    <t>MSE-340</t>
  </si>
  <si>
    <t>ME-418</t>
  </si>
  <si>
    <t>ME-551</t>
  </si>
  <si>
    <t>ME-416</t>
  </si>
  <si>
    <t>ME-453</t>
  </si>
  <si>
    <t>ME-444</t>
  </si>
  <si>
    <t>ME-443</t>
  </si>
  <si>
    <t>Advanced energetics</t>
  </si>
  <si>
    <t>ME-454</t>
  </si>
  <si>
    <t>ME-474</t>
  </si>
  <si>
    <t>ME-459</t>
  </si>
  <si>
    <t>ME-419</t>
  </si>
  <si>
    <t>ME-460</t>
  </si>
  <si>
    <t>ME-424</t>
  </si>
  <si>
    <t>ME-446</t>
  </si>
  <si>
    <t>MATH-207c</t>
  </si>
  <si>
    <t>MATH-101c</t>
  </si>
  <si>
    <t>Mineurs :</t>
  </si>
  <si>
    <t>Cavitation et phénomènes d'interface</t>
  </si>
  <si>
    <t>GÉNIE MÉCANIQUE</t>
  </si>
  <si>
    <t>de modification</t>
  </si>
  <si>
    <t>Probabilité et statistique</t>
  </si>
  <si>
    <t>Two-phase flows and heat transfer</t>
  </si>
  <si>
    <t>Conception pour X</t>
  </si>
  <si>
    <t>Divers enseignants</t>
  </si>
  <si>
    <t>Pioletti</t>
  </si>
  <si>
    <t>Stergiopulos</t>
  </si>
  <si>
    <t>Période</t>
  </si>
  <si>
    <t>oral</t>
  </si>
  <si>
    <t>Bloc 2 :</t>
  </si>
  <si>
    <t>Bloc 1 :</t>
  </si>
  <si>
    <t>Matières</t>
  </si>
  <si>
    <t>Mécanique des fluides compressibles</t>
  </si>
  <si>
    <t>MA</t>
  </si>
  <si>
    <t>PH</t>
  </si>
  <si>
    <t>EL</t>
  </si>
  <si>
    <t>à l'exclusion du mineur "Génie mécanique" qui ne peut pas être choisi.</t>
  </si>
  <si>
    <t xml:space="preserve">sous réserve </t>
  </si>
  <si>
    <t>sous réserve</t>
  </si>
  <si>
    <t>Total des crédits du cycle master :</t>
  </si>
  <si>
    <t>Code</t>
  </si>
  <si>
    <t>HUM-nnn</t>
  </si>
  <si>
    <t>C   Conception et Production</t>
  </si>
  <si>
    <t>écrit</t>
  </si>
  <si>
    <t>ME-101</t>
  </si>
  <si>
    <t>ME-102</t>
  </si>
  <si>
    <t>ME-201</t>
  </si>
  <si>
    <t>ME-251</t>
  </si>
  <si>
    <t>ME-212</t>
  </si>
  <si>
    <t>ME-221</t>
  </si>
  <si>
    <t>ME-202</t>
  </si>
  <si>
    <t>ME-341</t>
  </si>
  <si>
    <t>ME-344</t>
  </si>
  <si>
    <t>ME-331</t>
  </si>
  <si>
    <t>ME-332</t>
  </si>
  <si>
    <t>ME-372</t>
  </si>
  <si>
    <t>ME-311</t>
  </si>
  <si>
    <t>ME-301</t>
  </si>
  <si>
    <t>ME-312</t>
  </si>
  <si>
    <t>ME-342</t>
  </si>
  <si>
    <t>ME-343</t>
  </si>
  <si>
    <t>ME-371</t>
  </si>
  <si>
    <t>Agbeviade</t>
  </si>
  <si>
    <t>B</t>
  </si>
  <si>
    <t>C</t>
  </si>
  <si>
    <t>D</t>
  </si>
  <si>
    <t>F</t>
  </si>
  <si>
    <t>F   Biomécanique</t>
  </si>
  <si>
    <t>Introduction aux turbomachines</t>
  </si>
  <si>
    <t>Analyse III</t>
  </si>
  <si>
    <t>Analyse IV</t>
  </si>
  <si>
    <t>Projet Génie mécanique II</t>
  </si>
  <si>
    <t>des</t>
  </si>
  <si>
    <t>Semestres</t>
  </si>
  <si>
    <t>Karimi</t>
  </si>
  <si>
    <t>p</t>
  </si>
  <si>
    <t>Méthode des éléments finis</t>
  </si>
  <si>
    <t>Farhat</t>
  </si>
  <si>
    <t>Gallaire</t>
  </si>
  <si>
    <t>Crédits</t>
  </si>
  <si>
    <t>MX</t>
  </si>
  <si>
    <t>Type</t>
  </si>
  <si>
    <t>E</t>
  </si>
  <si>
    <t>H</t>
  </si>
  <si>
    <t>GC</t>
  </si>
  <si>
    <t>Maréchal</t>
  </si>
  <si>
    <t>MT</t>
  </si>
  <si>
    <t>Totaux :</t>
  </si>
  <si>
    <t>Divers</t>
  </si>
  <si>
    <t>sem A</t>
  </si>
  <si>
    <t>sem P</t>
  </si>
  <si>
    <t>sem A ou P</t>
  </si>
  <si>
    <t>A</t>
  </si>
  <si>
    <t>BA1</t>
  </si>
  <si>
    <t>BA2</t>
  </si>
  <si>
    <t>Terrier</t>
  </si>
  <si>
    <t>Jones</t>
  </si>
  <si>
    <t>Robotique industrielle et appliquée</t>
  </si>
  <si>
    <t>MICRO-451</t>
  </si>
  <si>
    <t>BA3</t>
  </si>
  <si>
    <t>BA4</t>
  </si>
  <si>
    <t>BA5</t>
  </si>
  <si>
    <t>BA6</t>
  </si>
  <si>
    <t>ME-232</t>
  </si>
  <si>
    <t>ME-271</t>
  </si>
  <si>
    <t>ME-435</t>
  </si>
  <si>
    <t>ME-516</t>
  </si>
  <si>
    <t>ME-425</t>
  </si>
  <si>
    <t>ME-484</t>
  </si>
  <si>
    <t>Numerical methods in biomechanics</t>
  </si>
  <si>
    <t>SHS : projet</t>
  </si>
  <si>
    <t>SHS : introduction au projet</t>
  </si>
  <si>
    <t>ME-476</t>
  </si>
  <si>
    <t>Dynamique des systèmes mécaniques</t>
  </si>
  <si>
    <t>Production management</t>
  </si>
  <si>
    <t>Composites polymères + TP</t>
  </si>
  <si>
    <t>Modelling and optimization of energy systems</t>
  </si>
  <si>
    <t>E   Mécanique des solides et des structures</t>
  </si>
  <si>
    <t>Procédés de production</t>
  </si>
  <si>
    <t>ME-445</t>
  </si>
  <si>
    <t>Zoia</t>
  </si>
  <si>
    <t>Le cursus peut être complété par un des mineurs figurant dans l'offre de l'EPFL (renseignements à la page sac.epfl.ch/mineurs),</t>
  </si>
  <si>
    <t>Salzmann</t>
  </si>
  <si>
    <t>vacat</t>
  </si>
  <si>
    <t>Noca</t>
  </si>
  <si>
    <t>ME-324</t>
  </si>
  <si>
    <t>Solid mechanics</t>
  </si>
  <si>
    <t>Advanced control systems</t>
  </si>
  <si>
    <t>Mécanique vibratoire</t>
  </si>
  <si>
    <t>Bierlaire</t>
  </si>
  <si>
    <t>Méthodes de discrétisation en fluides</t>
  </si>
  <si>
    <t>Habisreutinger</t>
  </si>
  <si>
    <t>ME-462</t>
  </si>
  <si>
    <t>Projet Génie mécanique I</t>
  </si>
  <si>
    <t>Sciences et technologies de l'électricité</t>
  </si>
  <si>
    <t>Enjeux mondiaux</t>
  </si>
  <si>
    <t>Type de</t>
  </si>
  <si>
    <t>branche</t>
  </si>
  <si>
    <t>Polytechnique</t>
  </si>
  <si>
    <t>Spécifique</t>
  </si>
  <si>
    <t>Coeff.</t>
  </si>
  <si>
    <t>Analyse I (en allemand) ou</t>
  </si>
  <si>
    <t>Analyse I (en anglais)</t>
  </si>
  <si>
    <t>Analyse II (en anglais)</t>
  </si>
  <si>
    <t>Algèbre linéaire (en français) ou</t>
  </si>
  <si>
    <t>Algèbre linéaire (en anglais)</t>
  </si>
  <si>
    <t>MATH-111c</t>
  </si>
  <si>
    <t>Information, calcul, communication</t>
  </si>
  <si>
    <t>EE-106</t>
  </si>
  <si>
    <t>MATH-101de</t>
  </si>
  <si>
    <t>MATH-101en</t>
  </si>
  <si>
    <t>MATH-111en</t>
  </si>
  <si>
    <t>PHYS-101de</t>
  </si>
  <si>
    <t>PHYS-101en</t>
  </si>
  <si>
    <t>PHYS-106en</t>
  </si>
  <si>
    <t>Control systems + TP</t>
  </si>
  <si>
    <t>System identification</t>
  </si>
  <si>
    <t>Bloc "Projets" :</t>
  </si>
  <si>
    <t>ME-402</t>
  </si>
  <si>
    <t>Haussener</t>
  </si>
  <si>
    <t>Schiffmann</t>
  </si>
  <si>
    <t>PHYS-101d</t>
  </si>
  <si>
    <t>MA2</t>
  </si>
  <si>
    <t>MA1 ou MA3</t>
  </si>
  <si>
    <t>CDH</t>
  </si>
  <si>
    <t>ME-321</t>
  </si>
  <si>
    <t>Remarque :</t>
  </si>
  <si>
    <t>Les cours en allemand et en anglais sont disponibles sous réserve de la compatiblité des horaire des cours.</t>
  </si>
  <si>
    <t>Remarques :</t>
  </si>
  <si>
    <t>*  Se référer à l’art. 3 al. 4 du règlement d’application</t>
  </si>
  <si>
    <t>examen *</t>
  </si>
  <si>
    <t>épreuves *</t>
  </si>
  <si>
    <t>Écoulement des fluides</t>
  </si>
  <si>
    <t>Systèmes mécaniques</t>
  </si>
  <si>
    <t>Paik</t>
  </si>
  <si>
    <t>Introduction to nuclear engineering</t>
  </si>
  <si>
    <t>Advanced heat transfer</t>
  </si>
  <si>
    <t>MATH-265</t>
  </si>
  <si>
    <t>HUM-1nn</t>
  </si>
  <si>
    <t>divers enseignants</t>
  </si>
  <si>
    <t>Thermodynamics and energetics I</t>
  </si>
  <si>
    <t>Techniques de mesure</t>
  </si>
  <si>
    <t>Van Herle</t>
  </si>
  <si>
    <t>Biomechanics of the musculoskeletal system</t>
  </si>
  <si>
    <t>Mécanique des structures (pour GM)</t>
  </si>
  <si>
    <t>Jones + Salzmann</t>
  </si>
  <si>
    <t>ME-464</t>
  </si>
  <si>
    <t>MSE-236</t>
  </si>
  <si>
    <t>Muellhaupt</t>
  </si>
  <si>
    <t>ME-465</t>
  </si>
  <si>
    <t>Turbulence</t>
  </si>
  <si>
    <t>Schneider</t>
  </si>
  <si>
    <t>Mechanical design principles</t>
  </si>
  <si>
    <t>ME-466</t>
  </si>
  <si>
    <t>ME-467</t>
  </si>
  <si>
    <t>Instability</t>
  </si>
  <si>
    <t>Kyritsis</t>
  </si>
  <si>
    <t>Bloc 4 "Options" :</t>
  </si>
  <si>
    <t>Gruetter</t>
  </si>
  <si>
    <t>Cycle Propédeutique</t>
  </si>
  <si>
    <t>Cycle Bachelor</t>
  </si>
  <si>
    <t>Cycle Master</t>
  </si>
  <si>
    <t>Totaux par semaine :</t>
  </si>
  <si>
    <t>2e</t>
  </si>
  <si>
    <t>3e</t>
  </si>
  <si>
    <t>Construction mécanique I (pour GM)</t>
  </si>
  <si>
    <t>Construction mécanique II (pour GM)</t>
  </si>
  <si>
    <t>Bloc 5</t>
  </si>
  <si>
    <t>Curtin</t>
  </si>
  <si>
    <t>Applied mechanical design</t>
  </si>
  <si>
    <t>ME-302</t>
  </si>
  <si>
    <t>- Science, Technology and Area Studies (CDH)</t>
  </si>
  <si>
    <t>van Herle/Haussener</t>
  </si>
  <si>
    <t>Grioni</t>
  </si>
  <si>
    <t>MATH-106b</t>
  </si>
  <si>
    <t>ME-403</t>
  </si>
  <si>
    <t>ME-410</t>
  </si>
  <si>
    <t>ME-303</t>
  </si>
  <si>
    <t>Incompressible fluid mechanics</t>
  </si>
  <si>
    <t>Aerodynamics</t>
  </si>
  <si>
    <t>Mulleners</t>
  </si>
  <si>
    <t>Conception mécanique intégrée</t>
  </si>
  <si>
    <t>Lifecycle performance of product systems</t>
  </si>
  <si>
    <t>Sakar</t>
  </si>
  <si>
    <t>Renewable energy (for ME)</t>
  </si>
  <si>
    <t>sans retrait</t>
  </si>
  <si>
    <t>sans retrait = pas de retrait possible après le délai d'inscription</t>
  </si>
  <si>
    <t>PHYS-201b</t>
  </si>
  <si>
    <t>Rochat</t>
  </si>
  <si>
    <t>Machines électriques (pour GM)</t>
  </si>
  <si>
    <t xml:space="preserve">Microinformatique (pour GM) </t>
  </si>
  <si>
    <t>ME-380</t>
  </si>
  <si>
    <t>Villanueva</t>
  </si>
  <si>
    <t>Ferrari Trecate</t>
  </si>
  <si>
    <t>Micro/Nanomechanical devices</t>
  </si>
  <si>
    <t>Networked control systems</t>
  </si>
  <si>
    <t>Aéroélasticité et interaction fluide-structure</t>
  </si>
  <si>
    <t>ME-426</t>
  </si>
  <si>
    <t>ME-427</t>
  </si>
  <si>
    <t>Bourban/Michaud + Bourban</t>
  </si>
  <si>
    <t>Kyritsis/Friot</t>
  </si>
  <si>
    <t>Mountford</t>
  </si>
  <si>
    <t>Manley</t>
  </si>
  <si>
    <t>Continuum mechanics</t>
  </si>
  <si>
    <t>Kolinski</t>
  </si>
  <si>
    <t>Dynamical systems</t>
  </si>
  <si>
    <t>Commande numérique des systèmes dynamiques</t>
  </si>
  <si>
    <t>Méthodes expérimentales en biomécanique</t>
  </si>
  <si>
    <t>van Herle</t>
  </si>
  <si>
    <t>Fundamentals of computer aided manufacturing</t>
  </si>
  <si>
    <t>MATH-111pi</t>
  </si>
  <si>
    <t>Hodder</t>
  </si>
  <si>
    <t>EE-382</t>
  </si>
  <si>
    <t>Programmation pour ingénieur</t>
  </si>
  <si>
    <t>Reis</t>
  </si>
  <si>
    <t>Experimental methods in engineering mechanics</t>
  </si>
  <si>
    <t>Multivariable control</t>
  </si>
  <si>
    <t>Kressner</t>
  </si>
  <si>
    <t>Physique générale : mécanique (en français) ou</t>
  </si>
  <si>
    <t>Physique générale : mécanique (en allemand) ou</t>
  </si>
  <si>
    <t>Physique générale : mécanique (en anglais)</t>
  </si>
  <si>
    <t>Physique générale : thermodynamique (en français) ou</t>
  </si>
  <si>
    <t>Physique générale : thermodynamique (en anglais)</t>
  </si>
  <si>
    <t>MSE-101a</t>
  </si>
  <si>
    <t>Matériaux : de la chimie aux propriétés</t>
  </si>
  <si>
    <t>Michaud/Klok E.</t>
  </si>
  <si>
    <t>ME-104</t>
  </si>
  <si>
    <t>Introduction to structural mechanics</t>
  </si>
  <si>
    <t>Cibils</t>
  </si>
  <si>
    <t>Picasso</t>
  </si>
  <si>
    <t>Physique générale : électromagnétisme</t>
  </si>
  <si>
    <t>Physique générale : quantique</t>
  </si>
  <si>
    <t>Tagliabue</t>
  </si>
  <si>
    <t>oral
sans retrait</t>
  </si>
  <si>
    <t>écrit
sans retrait</t>
  </si>
  <si>
    <t>ME-436</t>
  </si>
  <si>
    <t>MICRO-413</t>
  </si>
  <si>
    <t>Advanced additive manufacturing technologies</t>
  </si>
  <si>
    <t>GM/MT</t>
  </si>
  <si>
    <t>Biomechanics of the cardiovascular system</t>
  </si>
  <si>
    <t>ME-414</t>
  </si>
  <si>
    <t>Derlet</t>
  </si>
  <si>
    <t>ME-498</t>
  </si>
  <si>
    <t>Continuous improvement of manufacturing systems </t>
  </si>
  <si>
    <t>Kaboli</t>
  </si>
  <si>
    <t>ME-412</t>
  </si>
  <si>
    <t xml:space="preserve">Kyritsis  </t>
  </si>
  <si>
    <t>ME-413</t>
  </si>
  <si>
    <r>
      <t>Introduction to additive manufacturing</t>
    </r>
    <r>
      <rPr>
        <strike/>
        <sz val="7"/>
        <color rgb="FFFF0000"/>
        <rFont val="Cambria"/>
        <family val="1"/>
        <scheme val="major"/>
      </rPr>
      <t/>
    </r>
  </si>
  <si>
    <t>Boillat/Moser/Brugger</t>
  </si>
  <si>
    <t>ME-411</t>
  </si>
  <si>
    <t>Micro/Nano robotics</t>
  </si>
  <si>
    <t>ME-422</t>
  </si>
  <si>
    <t>Spécialisations conseillées:</t>
  </si>
  <si>
    <t>A   Mécanique des fluides</t>
  </si>
  <si>
    <t>B   Automatique et systèmes</t>
  </si>
  <si>
    <t>D   Sciences thermiques</t>
  </si>
  <si>
    <t>ME-437</t>
  </si>
  <si>
    <t xml:space="preserve">Electronique </t>
  </si>
  <si>
    <t>Rahi</t>
  </si>
  <si>
    <t>Schiffmann/van Herle</t>
  </si>
  <si>
    <t>ME-213</t>
  </si>
  <si>
    <t>Introduction to optimization and operations research</t>
  </si>
  <si>
    <t>Friedli</t>
  </si>
  <si>
    <t>Maddocks</t>
  </si>
  <si>
    <t>Jecker</t>
  </si>
  <si>
    <t>MATH-106en</t>
  </si>
  <si>
    <t>PHYS-106d</t>
  </si>
  <si>
    <t>CS-119a</t>
  </si>
  <si>
    <t>MATH-202c</t>
  </si>
  <si>
    <t>MATH-234d</t>
  </si>
  <si>
    <t>Sallese + Sallese/Meinen</t>
  </si>
  <si>
    <t>Groupe "Options" :</t>
  </si>
  <si>
    <t>Advanced solid mechanics</t>
  </si>
  <si>
    <t>Bouri</t>
  </si>
  <si>
    <t>Mechanics of slender structures</t>
  </si>
  <si>
    <t>Model predictive control</t>
  </si>
  <si>
    <t>Thermal power cycles and heat pump systems</t>
  </si>
  <si>
    <t>Spécialisations **</t>
  </si>
  <si>
    <r>
      <t xml:space="preserve">** liste de cours conseillés par domaine de spécialisation, 
</t>
    </r>
    <r>
      <rPr>
        <b/>
        <sz val="7"/>
        <rFont val="Cambria"/>
        <family val="1"/>
        <scheme val="major"/>
      </rPr>
      <t>en gras</t>
    </r>
    <r>
      <rPr>
        <sz val="7"/>
        <rFont val="Cambria"/>
        <family val="1"/>
        <scheme val="major"/>
      </rPr>
      <t xml:space="preserve"> : liste de cours conseillés fondamentaux</t>
    </r>
  </si>
  <si>
    <t>MATH-251b</t>
  </si>
  <si>
    <t>Moser/Brugger</t>
  </si>
  <si>
    <t>Particle-based methods (pas donné en 2020-21)</t>
  </si>
  <si>
    <t>ME-468</t>
  </si>
  <si>
    <t>Solar energy conversion</t>
  </si>
  <si>
    <t>ME-469</t>
  </si>
  <si>
    <t>Nano-scale heat transfer</t>
  </si>
  <si>
    <t>Lacour / Soubielle</t>
  </si>
  <si>
    <t>Prenleloup</t>
  </si>
  <si>
    <t xml:space="preserve">Drezet </t>
  </si>
  <si>
    <t>Soubielle</t>
  </si>
  <si>
    <t>Schorderet</t>
  </si>
  <si>
    <t xml:space="preserve">Hydroacoustique pour Aménagements Hydroélectriques </t>
  </si>
  <si>
    <t xml:space="preserve">Mechanical product design and development </t>
  </si>
  <si>
    <t>Turbomachines thermiques (pas donné en 2020-21)</t>
  </si>
  <si>
    <t>Buffoni</t>
  </si>
  <si>
    <t>Testerman</t>
  </si>
  <si>
    <t>Svaldi</t>
  </si>
  <si>
    <t>Wilhelm</t>
  </si>
  <si>
    <t>Bréchet</t>
  </si>
  <si>
    <t xml:space="preserve">Métaux et alliages </t>
  </si>
  <si>
    <t>Lévêque/Stojilovic</t>
  </si>
  <si>
    <t>SC/IN</t>
  </si>
  <si>
    <t>HUM/MGT-nnn</t>
  </si>
  <si>
    <t>SHS : Cours à choix I selon Plan d'études SHS&amp;MGT</t>
  </si>
  <si>
    <t>SHS : Cours à choix II selon Plan d'études SHS&amp;MGT</t>
  </si>
  <si>
    <t>SHS : Cours à choix III selon Plan d'études SHS&amp;MGT</t>
  </si>
  <si>
    <t>SHS : Cours à choix IV selon Plan d'études SHS&amp;MGT</t>
  </si>
  <si>
    <t>CDH/CDM</t>
  </si>
  <si>
    <t>Bloc 6 "SHS et MGT transversal" :</t>
  </si>
  <si>
    <t>Algèbre linéaire (classe inversée) (pas donné en 2020-21)</t>
  </si>
  <si>
    <t xml:space="preserve">Comportement mécanique et microstructures des métaux </t>
  </si>
  <si>
    <t>MSE-239</t>
  </si>
  <si>
    <t>Durand</t>
  </si>
  <si>
    <t>Avellan/Vagnoni</t>
  </si>
  <si>
    <t>Boujo</t>
  </si>
  <si>
    <t>2020-2021</t>
  </si>
  <si>
    <t>Computational multi-scale modeling of solids (pas donné en 2020-21)</t>
  </si>
  <si>
    <t>Pautz/Fiorina</t>
  </si>
  <si>
    <t>Numerical analysis</t>
  </si>
  <si>
    <t>Antolin Sanchez</t>
  </si>
  <si>
    <t>Analyse numérique (pas donné 2020-21)</t>
  </si>
  <si>
    <t>MATH-251d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</si>
</sst>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Fr.&quot;#,##0.00;[Red]\-&quot;sFr.&quot;#,##0.00"/>
  </numFmts>
  <fonts count="20">
    <font>
      <sz val="9"/>
      <name val="Geneva"/>
    </font>
    <font>
      <sz val="9"/>
      <name val="Geneva"/>
      <family val="2"/>
    </font>
    <font>
      <b/>
      <strike/>
      <sz val="7"/>
      <name val="Times"/>
      <family val="1"/>
    </font>
    <font>
      <sz val="8"/>
      <name val="Geneva"/>
      <family val="2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7"/>
      <name val="Cambria"/>
      <family val="1"/>
      <scheme val="major"/>
    </font>
    <font>
      <sz val="12"/>
      <name val="Cambria"/>
      <family val="1"/>
      <scheme val="major"/>
    </font>
    <font>
      <i/>
      <sz val="7"/>
      <name val="Cambria"/>
      <family val="1"/>
      <scheme val="major"/>
    </font>
    <font>
      <b/>
      <i/>
      <sz val="7"/>
      <name val="Cambria"/>
      <family val="1"/>
      <scheme val="major"/>
    </font>
    <font>
      <sz val="7"/>
      <color rgb="FFFF0000"/>
      <name val="Cambria"/>
      <family val="1"/>
      <scheme val="majo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trike/>
      <sz val="7"/>
      <name val="Cambria"/>
      <family val="1"/>
      <scheme val="major"/>
    </font>
    <font>
      <b/>
      <sz val="7"/>
      <color rgb="FFFF0000"/>
      <name val="Cambria"/>
      <family val="1"/>
      <scheme val="major"/>
    </font>
    <font>
      <strike/>
      <sz val="7"/>
      <color rgb="FFFF0000"/>
      <name val="Cambria"/>
      <family val="1"/>
      <scheme val="major"/>
    </font>
    <font>
      <b/>
      <strike/>
      <sz val="7"/>
      <name val="Cambria"/>
      <family val="1"/>
      <scheme val="major"/>
    </font>
    <font>
      <i/>
      <strike/>
      <sz val="7"/>
      <name val="Cambria"/>
      <family val="1"/>
      <scheme val="major"/>
    </font>
    <font>
      <sz val="7"/>
      <name val="Cambria"/>
      <family val="1"/>
    </font>
    <font>
      <sz val="7"/>
      <name val="Cambria (En-têtes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8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58">
    <xf numFmtId="0" fontId="0" fillId="0" borderId="0" xfId="0"/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0" fontId="4" fillId="0" borderId="21" xfId="2" applyFont="1" applyFill="1" applyBorder="1" applyAlignment="1">
      <alignment horizontal="left" vertical="center"/>
    </xf>
    <xf numFmtId="0" fontId="4" fillId="0" borderId="3" xfId="4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4" fillId="0" borderId="8" xfId="4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16" fontId="4" fillId="0" borderId="9" xfId="2" quotePrefix="1" applyNumberFormat="1" applyFont="1" applyFill="1" applyBorder="1" applyAlignment="1">
      <alignment horizontal="center" vertical="center"/>
    </xf>
    <xf numFmtId="0" fontId="4" fillId="0" borderId="10" xfId="2" quotePrefix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18" xfId="4" applyFont="1" applyFill="1" applyBorder="1" applyAlignment="1">
      <alignment horizontal="left" vertical="center" wrapText="1"/>
    </xf>
    <xf numFmtId="0" fontId="4" fillId="0" borderId="19" xfId="4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16" fontId="4" fillId="0" borderId="15" xfId="2" applyNumberFormat="1" applyFont="1" applyFill="1" applyBorder="1" applyAlignment="1">
      <alignment horizontal="center" vertical="center"/>
    </xf>
    <xf numFmtId="16" fontId="4" fillId="0" borderId="19" xfId="2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14" xfId="0" quotePrefix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4" applyFont="1" applyFill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16" fillId="0" borderId="14" xfId="0" quotePrefix="1" applyFont="1" applyFill="1" applyBorder="1" applyAlignment="1">
      <alignment horizontal="center" vertical="center"/>
    </xf>
    <xf numFmtId="0" fontId="16" fillId="0" borderId="17" xfId="0" quotePrefix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20" xfId="0" quotePrefix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6" xfId="4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vertical="center"/>
    </xf>
    <xf numFmtId="0" fontId="4" fillId="0" borderId="13" xfId="0" quotePrefix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16" fillId="0" borderId="13" xfId="0" quotePrefix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4" fillId="0" borderId="16" xfId="0" quotePrefix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13" fillId="0" borderId="0" xfId="0" quotePrefix="1" applyFont="1" applyFill="1" applyAlignment="1">
      <alignment vertical="center"/>
    </xf>
    <xf numFmtId="0" fontId="6" fillId="0" borderId="17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4" xfId="0" quotePrefix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20" xfId="4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8" fillId="0" borderId="16" xfId="0" quotePrefix="1" applyFont="1" applyFill="1" applyBorder="1" applyAlignment="1">
      <alignment horizontal="center" vertical="center"/>
    </xf>
    <xf numFmtId="0" fontId="8" fillId="0" borderId="24" xfId="0" quotePrefix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2" borderId="20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/>
    <xf numFmtId="0" fontId="19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89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Normal" xfId="0" builtinId="0"/>
    <cellStyle name="Normal_AR plan 2004-2005B1.xls" xfId="1"/>
    <cellStyle name="Normal_AR plan 2004-2005B2-3.xls" xfId="2"/>
    <cellStyle name="Normal_AR plan 2004-2005M0506.xls" xfId="3"/>
    <cellStyle name="Normal_Plan études DC_nouveau_2001-200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7</xdr:row>
      <xdr:rowOff>76200</xdr:rowOff>
    </xdr:from>
    <xdr:to>
      <xdr:col>10</xdr:col>
      <xdr:colOff>152400</xdr:colOff>
      <xdr:row>7</xdr:row>
      <xdr:rowOff>76200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>
          <a:spLocks noChangeShapeType="1"/>
        </xdr:cNvSpPr>
      </xdr:nvSpPr>
      <xdr:spPr bwMode="auto">
        <a:xfrm flipH="1">
          <a:off x="5577840" y="1097280"/>
          <a:ext cx="129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22860</xdr:colOff>
      <xdr:row>7</xdr:row>
      <xdr:rowOff>76200</xdr:rowOff>
    </xdr:from>
    <xdr:to>
      <xdr:col>15</xdr:col>
      <xdr:colOff>175260</xdr:colOff>
      <xdr:row>7</xdr:row>
      <xdr:rowOff>76200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>
          <a:spLocks noChangeShapeType="1"/>
        </xdr:cNvSpPr>
      </xdr:nvSpPr>
      <xdr:spPr bwMode="auto">
        <a:xfrm>
          <a:off x="6606540" y="109728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7</xdr:row>
      <xdr:rowOff>76200</xdr:rowOff>
    </xdr:from>
    <xdr:to>
      <xdr:col>10</xdr:col>
      <xdr:colOff>152400</xdr:colOff>
      <xdr:row>7</xdr:row>
      <xdr:rowOff>76200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H="1">
          <a:off x="6995160" y="1079500"/>
          <a:ext cx="129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15</xdr:col>
      <xdr:colOff>22860</xdr:colOff>
      <xdr:row>7</xdr:row>
      <xdr:rowOff>76200</xdr:rowOff>
    </xdr:from>
    <xdr:to>
      <xdr:col>15</xdr:col>
      <xdr:colOff>175260</xdr:colOff>
      <xdr:row>7</xdr:row>
      <xdr:rowOff>76200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8252460" y="10795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76200</xdr:rowOff>
    </xdr:from>
    <xdr:to>
      <xdr:col>10</xdr:col>
      <xdr:colOff>129540</xdr:colOff>
      <xdr:row>51</xdr:row>
      <xdr:rowOff>76200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6972300" y="7454900"/>
          <a:ext cx="129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15</xdr:col>
      <xdr:colOff>53340</xdr:colOff>
      <xdr:row>51</xdr:row>
      <xdr:rowOff>76200</xdr:rowOff>
    </xdr:from>
    <xdr:to>
      <xdr:col>15</xdr:col>
      <xdr:colOff>190500</xdr:colOff>
      <xdr:row>51</xdr:row>
      <xdr:rowOff>76200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8282940" y="7454900"/>
          <a:ext cx="137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6"/>
  <sheetViews>
    <sheetView showGridLines="0" tabSelected="1" view="pageBreakPreview" zoomScale="130" zoomScaleNormal="160" zoomScaleSheetLayoutView="130" zoomScalePageLayoutView="160" workbookViewId="0"/>
  </sheetViews>
  <sheetFormatPr baseColWidth="10" defaultColWidth="8" defaultRowHeight="9"/>
  <cols>
    <col min="1" max="1" width="10" style="31" customWidth="1"/>
    <col min="2" max="2" width="36.28515625" style="31" customWidth="1"/>
    <col min="3" max="3" width="10.140625" style="148" bestFit="1" customWidth="1"/>
    <col min="4" max="4" width="21.42578125" style="31" customWidth="1"/>
    <col min="5" max="5" width="7.7109375" style="311" bestFit="1" customWidth="1"/>
    <col min="6" max="11" width="3.140625" style="31" customWidth="1"/>
    <col min="12" max="14" width="8.7109375" style="31" customWidth="1"/>
    <col min="15" max="242" width="6.140625" style="31" customWidth="1"/>
    <col min="243" max="16384" width="8" style="31"/>
  </cols>
  <sheetData>
    <row r="1" spans="1:14" ht="15.75">
      <c r="A1" s="34" t="s">
        <v>393</v>
      </c>
      <c r="B1" s="127" t="s">
        <v>56</v>
      </c>
      <c r="C1" s="128"/>
      <c r="D1" s="36"/>
      <c r="E1" s="307"/>
      <c r="G1" s="60"/>
      <c r="H1" s="60"/>
      <c r="I1" s="60"/>
      <c r="J1" s="60"/>
      <c r="K1" s="60"/>
      <c r="N1" s="61" t="s">
        <v>236</v>
      </c>
    </row>
    <row r="2" spans="1:14" ht="15.75">
      <c r="A2" s="34"/>
      <c r="B2" s="127"/>
      <c r="C2" s="128"/>
      <c r="D2" s="36"/>
      <c r="E2" s="307"/>
      <c r="G2" s="60"/>
      <c r="H2" s="60"/>
      <c r="I2" s="60"/>
      <c r="J2" s="60"/>
      <c r="K2" s="60"/>
      <c r="N2" s="61"/>
    </row>
    <row r="3" spans="1:14" ht="15" customHeight="1">
      <c r="A3" s="1"/>
      <c r="B3" s="130"/>
      <c r="C3" s="131"/>
      <c r="D3" s="36"/>
      <c r="E3" s="307"/>
      <c r="F3" s="62"/>
      <c r="G3" s="62"/>
      <c r="H3" s="62"/>
      <c r="I3" s="62"/>
      <c r="J3" s="62"/>
      <c r="K3" s="62"/>
      <c r="L3" s="63"/>
      <c r="M3" s="63"/>
      <c r="N3" s="125"/>
    </row>
    <row r="4" spans="1:14" s="60" customFormat="1" ht="10.35" customHeight="1">
      <c r="A4" s="3" t="s">
        <v>77</v>
      </c>
      <c r="B4" s="132" t="s">
        <v>68</v>
      </c>
      <c r="C4" s="133" t="s">
        <v>173</v>
      </c>
      <c r="D4" s="5" t="s">
        <v>19</v>
      </c>
      <c r="E4" s="308" t="s">
        <v>20</v>
      </c>
      <c r="F4" s="313" t="s">
        <v>110</v>
      </c>
      <c r="G4" s="314"/>
      <c r="H4" s="314"/>
      <c r="I4" s="314"/>
      <c r="J4" s="314"/>
      <c r="K4" s="315"/>
      <c r="L4" s="66" t="s">
        <v>177</v>
      </c>
      <c r="M4" s="7" t="s">
        <v>64</v>
      </c>
      <c r="N4" s="122" t="s">
        <v>118</v>
      </c>
    </row>
    <row r="5" spans="1:14" s="60" customFormat="1" ht="10.35" customHeight="1">
      <c r="A5" s="8"/>
      <c r="C5" s="9" t="s">
        <v>174</v>
      </c>
      <c r="D5" s="9" t="s">
        <v>74</v>
      </c>
      <c r="E5" s="270"/>
      <c r="F5" s="68"/>
      <c r="G5" s="125" t="s">
        <v>130</v>
      </c>
      <c r="H5" s="134"/>
      <c r="I5" s="125"/>
      <c r="J5" s="125" t="s">
        <v>131</v>
      </c>
      <c r="K5" s="126"/>
      <c r="M5" s="16" t="s">
        <v>109</v>
      </c>
      <c r="N5" s="124" t="s">
        <v>207</v>
      </c>
    </row>
    <row r="6" spans="1:14" s="60" customFormat="1" ht="10.35" customHeight="1">
      <c r="A6" s="39"/>
      <c r="B6" s="135"/>
      <c r="C6" s="136"/>
      <c r="D6" s="9" t="s">
        <v>57</v>
      </c>
      <c r="E6" s="309"/>
      <c r="F6" s="48" t="s">
        <v>21</v>
      </c>
      <c r="G6" s="49" t="s">
        <v>22</v>
      </c>
      <c r="H6" s="49" t="s">
        <v>112</v>
      </c>
      <c r="I6" s="70" t="s">
        <v>21</v>
      </c>
      <c r="J6" s="49" t="s">
        <v>22</v>
      </c>
      <c r="K6" s="71" t="s">
        <v>112</v>
      </c>
      <c r="L6" s="68"/>
      <c r="M6" s="16" t="s">
        <v>208</v>
      </c>
      <c r="N6" s="124"/>
    </row>
    <row r="7" spans="1:14" s="34" customFormat="1" ht="10.35" customHeight="1">
      <c r="A7" s="40"/>
      <c r="B7" s="56"/>
      <c r="C7" s="137"/>
      <c r="D7" s="138"/>
      <c r="E7" s="119"/>
      <c r="F7" s="49"/>
      <c r="G7" s="49"/>
      <c r="H7" s="49"/>
      <c r="I7" s="49"/>
      <c r="J7" s="49"/>
      <c r="K7" s="69"/>
      <c r="L7" s="46"/>
      <c r="M7" s="50"/>
      <c r="N7" s="46"/>
    </row>
    <row r="8" spans="1:14" ht="10.35" customHeight="1">
      <c r="A8" s="41"/>
      <c r="B8" s="56" t="s">
        <v>67</v>
      </c>
      <c r="C8" s="137"/>
      <c r="D8" s="52"/>
      <c r="E8" s="28"/>
      <c r="F8" s="45"/>
      <c r="G8" s="45"/>
      <c r="H8" s="45"/>
      <c r="I8" s="45"/>
      <c r="J8" s="45"/>
      <c r="K8" s="53"/>
      <c r="L8" s="46">
        <f>SUM(L9:L21)</f>
        <v>30</v>
      </c>
      <c r="M8" s="50"/>
      <c r="N8" s="46"/>
    </row>
    <row r="9" spans="1:14" ht="10.35" customHeight="1">
      <c r="A9" s="42" t="s">
        <v>183</v>
      </c>
      <c r="B9" s="42" t="s">
        <v>181</v>
      </c>
      <c r="C9" s="334" t="s">
        <v>175</v>
      </c>
      <c r="D9" s="43" t="s">
        <v>342</v>
      </c>
      <c r="E9" s="259" t="s">
        <v>70</v>
      </c>
      <c r="F9" s="319">
        <v>4</v>
      </c>
      <c r="G9" s="322">
        <v>2</v>
      </c>
      <c r="H9" s="45"/>
      <c r="I9" s="45"/>
      <c r="J9" s="45"/>
      <c r="K9" s="46"/>
      <c r="L9" s="316">
        <v>6</v>
      </c>
      <c r="M9" s="330" t="s">
        <v>120</v>
      </c>
      <c r="N9" s="328" t="s">
        <v>80</v>
      </c>
    </row>
    <row r="10" spans="1:14" ht="10.35" customHeight="1">
      <c r="A10" s="42" t="s">
        <v>188</v>
      </c>
      <c r="B10" s="42" t="s">
        <v>182</v>
      </c>
      <c r="C10" s="335"/>
      <c r="D10" s="43" t="s">
        <v>341</v>
      </c>
      <c r="E10" s="259" t="s">
        <v>70</v>
      </c>
      <c r="F10" s="320"/>
      <c r="G10" s="323"/>
      <c r="H10" s="45"/>
      <c r="I10" s="45"/>
      <c r="J10" s="45"/>
      <c r="K10" s="46"/>
      <c r="L10" s="318"/>
      <c r="M10" s="333"/>
      <c r="N10" s="332"/>
    </row>
    <row r="11" spans="1:14" ht="10.35" customHeight="1">
      <c r="A11" s="42" t="s">
        <v>287</v>
      </c>
      <c r="B11" s="42" t="s">
        <v>387</v>
      </c>
      <c r="C11" s="336"/>
      <c r="D11" s="43" t="s">
        <v>373</v>
      </c>
      <c r="E11" s="259" t="s">
        <v>70</v>
      </c>
      <c r="F11" s="321"/>
      <c r="G11" s="324"/>
      <c r="H11" s="45"/>
      <c r="I11" s="45"/>
      <c r="J11" s="45"/>
      <c r="K11" s="46"/>
      <c r="L11" s="317"/>
      <c r="M11" s="331"/>
      <c r="N11" s="329"/>
    </row>
    <row r="12" spans="1:14" ht="10.35" customHeight="1">
      <c r="A12" s="42" t="s">
        <v>53</v>
      </c>
      <c r="B12" s="42" t="s">
        <v>15</v>
      </c>
      <c r="C12" s="334" t="s">
        <v>175</v>
      </c>
      <c r="D12" s="43" t="s">
        <v>340</v>
      </c>
      <c r="E12" s="259" t="s">
        <v>70</v>
      </c>
      <c r="F12" s="7"/>
      <c r="G12" s="117"/>
      <c r="H12" s="45"/>
      <c r="I12" s="45"/>
      <c r="J12" s="45"/>
      <c r="K12" s="46"/>
      <c r="L12" s="316">
        <v>6</v>
      </c>
      <c r="M12" s="330" t="s">
        <v>120</v>
      </c>
      <c r="N12" s="328" t="s">
        <v>80</v>
      </c>
    </row>
    <row r="13" spans="1:14" ht="10.35" customHeight="1">
      <c r="A13" s="42" t="s">
        <v>186</v>
      </c>
      <c r="B13" s="42" t="s">
        <v>178</v>
      </c>
      <c r="C13" s="335"/>
      <c r="D13" s="43" t="s">
        <v>294</v>
      </c>
      <c r="E13" s="259" t="s">
        <v>70</v>
      </c>
      <c r="F13" s="16">
        <v>4</v>
      </c>
      <c r="G13" s="47">
        <v>2</v>
      </c>
      <c r="H13" s="45"/>
      <c r="I13" s="45"/>
      <c r="J13" s="45"/>
      <c r="K13" s="46"/>
      <c r="L13" s="318"/>
      <c r="M13" s="333"/>
      <c r="N13" s="332"/>
    </row>
    <row r="14" spans="1:14" ht="10.35" customHeight="1">
      <c r="A14" s="42" t="s">
        <v>187</v>
      </c>
      <c r="B14" s="42" t="s">
        <v>179</v>
      </c>
      <c r="C14" s="336"/>
      <c r="D14" s="43" t="s">
        <v>374</v>
      </c>
      <c r="E14" s="259" t="s">
        <v>70</v>
      </c>
      <c r="F14" s="48"/>
      <c r="G14" s="49"/>
      <c r="H14" s="45"/>
      <c r="I14" s="45"/>
      <c r="J14" s="45"/>
      <c r="K14" s="46"/>
      <c r="L14" s="317"/>
      <c r="M14" s="331"/>
      <c r="N14" s="329"/>
    </row>
    <row r="15" spans="1:14" ht="10.35" customHeight="1">
      <c r="A15" s="42" t="s">
        <v>251</v>
      </c>
      <c r="B15" s="42" t="s">
        <v>16</v>
      </c>
      <c r="C15" s="334" t="s">
        <v>175</v>
      </c>
      <c r="D15" s="43" t="s">
        <v>372</v>
      </c>
      <c r="E15" s="259" t="s">
        <v>70</v>
      </c>
      <c r="F15" s="50"/>
      <c r="G15" s="45"/>
      <c r="H15" s="46"/>
      <c r="I15" s="322">
        <v>4</v>
      </c>
      <c r="J15" s="322">
        <v>2</v>
      </c>
      <c r="K15" s="46"/>
      <c r="L15" s="316">
        <v>6</v>
      </c>
      <c r="M15" s="330" t="s">
        <v>119</v>
      </c>
      <c r="N15" s="328" t="s">
        <v>80</v>
      </c>
    </row>
    <row r="16" spans="1:14" ht="10.35" customHeight="1">
      <c r="A16" s="42" t="s">
        <v>343</v>
      </c>
      <c r="B16" s="42" t="s">
        <v>180</v>
      </c>
      <c r="C16" s="336"/>
      <c r="D16" s="43" t="s">
        <v>278</v>
      </c>
      <c r="E16" s="259" t="s">
        <v>70</v>
      </c>
      <c r="F16" s="50"/>
      <c r="G16" s="45"/>
      <c r="H16" s="46"/>
      <c r="I16" s="342"/>
      <c r="J16" s="342"/>
      <c r="K16" s="46"/>
      <c r="L16" s="317"/>
      <c r="M16" s="331"/>
      <c r="N16" s="329"/>
    </row>
    <row r="17" spans="1:14" ht="10.35" customHeight="1">
      <c r="A17" s="41" t="s">
        <v>198</v>
      </c>
      <c r="B17" s="42" t="s">
        <v>295</v>
      </c>
      <c r="C17" s="334" t="s">
        <v>175</v>
      </c>
      <c r="D17" s="52" t="s">
        <v>225</v>
      </c>
      <c r="E17" s="28" t="s">
        <v>71</v>
      </c>
      <c r="F17" s="7"/>
      <c r="G17" s="117"/>
      <c r="H17" s="45"/>
      <c r="I17" s="45"/>
      <c r="J17" s="45"/>
      <c r="K17" s="53"/>
      <c r="L17" s="325">
        <v>6</v>
      </c>
      <c r="M17" s="330" t="s">
        <v>120</v>
      </c>
      <c r="N17" s="328" t="s">
        <v>80</v>
      </c>
    </row>
    <row r="18" spans="1:14" ht="10.35" customHeight="1">
      <c r="A18" s="42" t="s">
        <v>189</v>
      </c>
      <c r="B18" s="42" t="s">
        <v>296</v>
      </c>
      <c r="C18" s="335"/>
      <c r="D18" s="52" t="s">
        <v>235</v>
      </c>
      <c r="E18" s="28" t="s">
        <v>71</v>
      </c>
      <c r="F18" s="124">
        <v>3</v>
      </c>
      <c r="G18" s="47">
        <v>3</v>
      </c>
      <c r="H18" s="45"/>
      <c r="I18" s="45"/>
      <c r="J18" s="45"/>
      <c r="K18" s="53"/>
      <c r="L18" s="326"/>
      <c r="M18" s="333"/>
      <c r="N18" s="332"/>
    </row>
    <row r="19" spans="1:14" ht="10.35" customHeight="1">
      <c r="A19" s="42" t="s">
        <v>190</v>
      </c>
      <c r="B19" s="42" t="s">
        <v>297</v>
      </c>
      <c r="C19" s="336"/>
      <c r="D19" s="52" t="s">
        <v>279</v>
      </c>
      <c r="E19" s="28" t="s">
        <v>71</v>
      </c>
      <c r="F19" s="48"/>
      <c r="G19" s="49"/>
      <c r="H19" s="45"/>
      <c r="I19" s="45"/>
      <c r="J19" s="45"/>
      <c r="K19" s="53"/>
      <c r="L19" s="327"/>
      <c r="M19" s="331"/>
      <c r="N19" s="329"/>
    </row>
    <row r="20" spans="1:14" ht="10.35" customHeight="1">
      <c r="A20" s="41" t="s">
        <v>344</v>
      </c>
      <c r="B20" s="42" t="s">
        <v>298</v>
      </c>
      <c r="C20" s="334" t="s">
        <v>175</v>
      </c>
      <c r="D20" s="52" t="s">
        <v>376</v>
      </c>
      <c r="E20" s="28" t="s">
        <v>71</v>
      </c>
      <c r="F20" s="45"/>
      <c r="G20" s="45"/>
      <c r="H20" s="45"/>
      <c r="I20" s="322">
        <v>3</v>
      </c>
      <c r="J20" s="322">
        <v>3</v>
      </c>
      <c r="K20" s="53"/>
      <c r="L20" s="325">
        <v>6</v>
      </c>
      <c r="M20" s="330" t="s">
        <v>119</v>
      </c>
      <c r="N20" s="328" t="s">
        <v>80</v>
      </c>
    </row>
    <row r="21" spans="1:14" ht="10.35" customHeight="1">
      <c r="A21" s="42" t="s">
        <v>191</v>
      </c>
      <c r="B21" s="42" t="s">
        <v>299</v>
      </c>
      <c r="C21" s="336"/>
      <c r="D21" s="52" t="s">
        <v>336</v>
      </c>
      <c r="E21" s="28" t="s">
        <v>71</v>
      </c>
      <c r="F21" s="45"/>
      <c r="G21" s="45"/>
      <c r="H21" s="45"/>
      <c r="I21" s="324"/>
      <c r="J21" s="324"/>
      <c r="K21" s="53"/>
      <c r="L21" s="327"/>
      <c r="M21" s="331"/>
      <c r="N21" s="329"/>
    </row>
    <row r="22" spans="1:14" ht="10.35" customHeight="1">
      <c r="A22" s="42"/>
      <c r="B22" s="42"/>
      <c r="C22" s="51"/>
      <c r="D22" s="52"/>
      <c r="E22" s="28"/>
      <c r="F22" s="45"/>
      <c r="G22" s="45"/>
      <c r="H22" s="45"/>
      <c r="I22" s="45"/>
      <c r="J22" s="45"/>
      <c r="K22" s="53"/>
      <c r="L22" s="44"/>
      <c r="M22" s="50"/>
      <c r="N22" s="44"/>
    </row>
    <row r="23" spans="1:14" ht="10.35" customHeight="1">
      <c r="A23" s="41"/>
      <c r="B23" s="56" t="s">
        <v>66</v>
      </c>
      <c r="C23" s="137"/>
      <c r="D23" s="52"/>
      <c r="E23" s="310"/>
      <c r="F23" s="45"/>
      <c r="G23" s="45"/>
      <c r="H23" s="45"/>
      <c r="I23" s="45"/>
      <c r="J23" s="45"/>
      <c r="K23" s="53"/>
      <c r="L23" s="46">
        <f>SUM(L24:L30)</f>
        <v>30</v>
      </c>
      <c r="M23" s="50"/>
      <c r="N23" s="44"/>
    </row>
    <row r="24" spans="1:14" ht="10.35" customHeight="1">
      <c r="A24" s="41" t="s">
        <v>81</v>
      </c>
      <c r="B24" s="42" t="s">
        <v>242</v>
      </c>
      <c r="C24" s="51" t="s">
        <v>176</v>
      </c>
      <c r="D24" s="272" t="s">
        <v>364</v>
      </c>
      <c r="E24" s="28" t="s">
        <v>34</v>
      </c>
      <c r="F24" s="45">
        <v>2</v>
      </c>
      <c r="G24" s="45">
        <v>1</v>
      </c>
      <c r="H24" s="45"/>
      <c r="I24" s="45"/>
      <c r="J24" s="45"/>
      <c r="K24" s="53"/>
      <c r="L24" s="44">
        <v>3</v>
      </c>
      <c r="M24" s="54" t="s">
        <v>120</v>
      </c>
      <c r="N24" s="44" t="s">
        <v>80</v>
      </c>
    </row>
    <row r="25" spans="1:14" ht="10.35" customHeight="1">
      <c r="A25" s="41" t="s">
        <v>82</v>
      </c>
      <c r="B25" s="139" t="s">
        <v>243</v>
      </c>
      <c r="C25" s="51" t="s">
        <v>176</v>
      </c>
      <c r="D25" s="272" t="s">
        <v>364</v>
      </c>
      <c r="E25" s="28" t="s">
        <v>34</v>
      </c>
      <c r="F25" s="45"/>
      <c r="G25" s="45"/>
      <c r="H25" s="45"/>
      <c r="I25" s="45">
        <v>1</v>
      </c>
      <c r="J25" s="140"/>
      <c r="K25" s="53">
        <v>2</v>
      </c>
      <c r="L25" s="72">
        <v>3</v>
      </c>
      <c r="M25" s="54" t="s">
        <v>127</v>
      </c>
      <c r="N25" s="44"/>
    </row>
    <row r="26" spans="1:14" ht="10.35" customHeight="1">
      <c r="A26" s="41" t="s">
        <v>215</v>
      </c>
      <c r="B26" s="139" t="s">
        <v>172</v>
      </c>
      <c r="C26" s="51" t="s">
        <v>175</v>
      </c>
      <c r="D26" s="52" t="s">
        <v>216</v>
      </c>
      <c r="E26" s="28" t="s">
        <v>201</v>
      </c>
      <c r="F26" s="45"/>
      <c r="G26" s="45"/>
      <c r="H26" s="45"/>
      <c r="I26" s="55">
        <v>2</v>
      </c>
      <c r="J26" s="45"/>
      <c r="K26" s="141"/>
      <c r="L26" s="44">
        <v>2</v>
      </c>
      <c r="M26" s="54" t="s">
        <v>127</v>
      </c>
      <c r="N26" s="44"/>
    </row>
    <row r="27" spans="1:14" ht="10.35" customHeight="1">
      <c r="A27" s="41" t="s">
        <v>345</v>
      </c>
      <c r="B27" s="42" t="s">
        <v>184</v>
      </c>
      <c r="C27" s="51" t="s">
        <v>175</v>
      </c>
      <c r="D27" s="142" t="s">
        <v>378</v>
      </c>
      <c r="E27" s="28" t="s">
        <v>379</v>
      </c>
      <c r="F27" s="140"/>
      <c r="G27" s="140"/>
      <c r="H27" s="45"/>
      <c r="I27" s="55">
        <v>3</v>
      </c>
      <c r="J27" s="55">
        <v>3</v>
      </c>
      <c r="K27" s="53"/>
      <c r="L27" s="143">
        <v>6</v>
      </c>
      <c r="M27" s="54" t="s">
        <v>127</v>
      </c>
      <c r="N27" s="44"/>
    </row>
    <row r="28" spans="1:14" ht="10.35" customHeight="1">
      <c r="A28" s="41" t="s">
        <v>303</v>
      </c>
      <c r="B28" s="42" t="s">
        <v>304</v>
      </c>
      <c r="C28" s="51" t="s">
        <v>176</v>
      </c>
      <c r="D28" s="52" t="s">
        <v>291</v>
      </c>
      <c r="E28" s="28" t="s">
        <v>34</v>
      </c>
      <c r="F28" s="144"/>
      <c r="G28" s="144"/>
      <c r="H28" s="144"/>
      <c r="I28" s="45">
        <v>4</v>
      </c>
      <c r="J28" s="45">
        <v>2</v>
      </c>
      <c r="K28" s="53"/>
      <c r="L28" s="143">
        <v>6</v>
      </c>
      <c r="M28" s="54" t="s">
        <v>119</v>
      </c>
      <c r="N28" s="44" t="s">
        <v>80</v>
      </c>
    </row>
    <row r="29" spans="1:14" ht="10.35" customHeight="1">
      <c r="A29" s="41" t="s">
        <v>300</v>
      </c>
      <c r="B29" s="139" t="s">
        <v>301</v>
      </c>
      <c r="C29" s="51" t="s">
        <v>176</v>
      </c>
      <c r="D29" s="52" t="s">
        <v>302</v>
      </c>
      <c r="E29" s="28" t="s">
        <v>117</v>
      </c>
      <c r="F29" s="45">
        <v>3</v>
      </c>
      <c r="G29" s="45">
        <v>2</v>
      </c>
      <c r="H29" s="45"/>
      <c r="I29" s="45"/>
      <c r="J29" s="45"/>
      <c r="K29" s="53"/>
      <c r="L29" s="44">
        <v>5</v>
      </c>
      <c r="M29" s="54" t="s">
        <v>120</v>
      </c>
      <c r="N29" s="44" t="s">
        <v>80</v>
      </c>
    </row>
    <row r="30" spans="1:14" ht="10.35" customHeight="1">
      <c r="A30" s="41" t="s">
        <v>185</v>
      </c>
      <c r="B30" s="139" t="s">
        <v>171</v>
      </c>
      <c r="C30" s="51" t="s">
        <v>176</v>
      </c>
      <c r="D30" s="52" t="s">
        <v>157</v>
      </c>
      <c r="E30" s="28" t="s">
        <v>72</v>
      </c>
      <c r="F30" s="45">
        <v>2</v>
      </c>
      <c r="G30" s="45">
        <v>1</v>
      </c>
      <c r="H30" s="45">
        <v>2</v>
      </c>
      <c r="I30" s="144"/>
      <c r="J30" s="144"/>
      <c r="K30" s="145"/>
      <c r="L30" s="143">
        <v>5</v>
      </c>
      <c r="M30" s="54" t="s">
        <v>120</v>
      </c>
      <c r="N30" s="44" t="s">
        <v>80</v>
      </c>
    </row>
    <row r="31" spans="1:14" ht="10.35" customHeight="1">
      <c r="A31" s="41"/>
      <c r="B31" s="42"/>
      <c r="C31" s="51"/>
      <c r="D31" s="52"/>
      <c r="E31" s="28"/>
      <c r="F31" s="45"/>
      <c r="G31" s="45"/>
      <c r="H31" s="45"/>
      <c r="I31" s="45"/>
      <c r="J31" s="45"/>
      <c r="K31" s="53"/>
      <c r="L31" s="44"/>
      <c r="M31" s="54"/>
      <c r="N31" s="44"/>
    </row>
    <row r="32" spans="1:14" ht="10.35" customHeight="1">
      <c r="A32" s="56"/>
      <c r="B32" s="42"/>
      <c r="C32" s="51"/>
      <c r="D32" s="52"/>
      <c r="E32" s="28"/>
      <c r="F32" s="45"/>
      <c r="G32" s="45"/>
      <c r="H32" s="45"/>
      <c r="I32" s="45"/>
      <c r="J32" s="45"/>
      <c r="K32" s="53"/>
      <c r="L32" s="44"/>
      <c r="M32" s="54"/>
      <c r="N32" s="44"/>
    </row>
    <row r="33" spans="1:14" s="34" customFormat="1" ht="10.35" customHeight="1">
      <c r="A33" s="56"/>
      <c r="B33" s="56" t="s">
        <v>124</v>
      </c>
      <c r="C33" s="137"/>
      <c r="D33" s="52"/>
      <c r="E33" s="28"/>
      <c r="F33" s="45">
        <f t="shared" ref="F33:K33" si="0">SUM(F7:F32)</f>
        <v>18</v>
      </c>
      <c r="G33" s="45">
        <f t="shared" si="0"/>
        <v>11</v>
      </c>
      <c r="H33" s="45">
        <f t="shared" si="0"/>
        <v>2</v>
      </c>
      <c r="I33" s="45">
        <f t="shared" si="0"/>
        <v>17</v>
      </c>
      <c r="J33" s="45">
        <f t="shared" si="0"/>
        <v>10</v>
      </c>
      <c r="K33" s="45">
        <f t="shared" si="0"/>
        <v>2</v>
      </c>
      <c r="L33" s="146">
        <f>L23+L8</f>
        <v>60</v>
      </c>
      <c r="M33" s="50"/>
      <c r="N33" s="46"/>
    </row>
    <row r="34" spans="1:14" s="34" customFormat="1" ht="10.35" customHeight="1">
      <c r="A34" s="57"/>
      <c r="B34" s="56" t="s">
        <v>239</v>
      </c>
      <c r="C34" s="137"/>
      <c r="D34" s="52"/>
      <c r="E34" s="28"/>
      <c r="F34" s="337">
        <f>SUM(F33:H33)</f>
        <v>31</v>
      </c>
      <c r="G34" s="338"/>
      <c r="H34" s="339"/>
      <c r="I34" s="340">
        <f>SUM(I33:K33)</f>
        <v>29</v>
      </c>
      <c r="J34" s="338"/>
      <c r="K34" s="341"/>
      <c r="L34" s="46"/>
      <c r="M34" s="50"/>
      <c r="N34" s="46"/>
    </row>
    <row r="35" spans="1:14" s="34" customFormat="1" ht="10.35" customHeight="1">
      <c r="A35" s="58"/>
      <c r="B35" s="36"/>
      <c r="C35" s="38"/>
      <c r="D35" s="36"/>
      <c r="E35" s="271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4" s="34" customFormat="1" ht="10.35" customHeight="1">
      <c r="B36" s="34" t="s">
        <v>205</v>
      </c>
      <c r="C36" s="36"/>
      <c r="D36" s="38"/>
      <c r="E36" s="271"/>
      <c r="F36" s="125"/>
      <c r="G36" s="125"/>
      <c r="H36" s="125"/>
      <c r="I36" s="125"/>
      <c r="J36" s="125"/>
      <c r="K36" s="125"/>
      <c r="L36" s="125"/>
      <c r="M36" s="125"/>
      <c r="N36" s="125"/>
    </row>
    <row r="37" spans="1:14" s="34" customFormat="1" ht="10.35" customHeight="1">
      <c r="B37" s="60" t="s">
        <v>206</v>
      </c>
      <c r="C37" s="36"/>
      <c r="D37" s="38"/>
      <c r="E37" s="271"/>
      <c r="F37" s="125"/>
      <c r="G37" s="125"/>
      <c r="H37" s="125"/>
      <c r="I37" s="125"/>
      <c r="J37" s="125"/>
      <c r="K37" s="125"/>
      <c r="L37" s="125"/>
      <c r="M37" s="125"/>
      <c r="N37" s="125"/>
    </row>
    <row r="38" spans="1:14" s="34" customFormat="1" ht="10.35" customHeight="1">
      <c r="B38" s="36" t="s">
        <v>204</v>
      </c>
      <c r="C38" s="36"/>
      <c r="D38" s="38"/>
      <c r="E38" s="271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s="34" customFormat="1" ht="10.35" customHeight="1">
      <c r="A39" s="35"/>
      <c r="B39" s="36"/>
      <c r="C39" s="38"/>
      <c r="D39" s="36"/>
      <c r="E39" s="271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s="34" customFormat="1" ht="10.35" customHeight="1">
      <c r="A40" s="35"/>
      <c r="B40" s="36"/>
      <c r="C40" s="38"/>
      <c r="D40" s="36"/>
      <c r="E40" s="271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14" s="34" customFormat="1" ht="10.35" customHeight="1">
      <c r="A41" s="35"/>
      <c r="B41" s="36"/>
      <c r="C41" s="38"/>
      <c r="D41" s="36"/>
      <c r="E41" s="271"/>
      <c r="F41" s="125"/>
      <c r="G41" s="125"/>
      <c r="H41" s="125"/>
      <c r="I41" s="125"/>
      <c r="J41" s="125"/>
      <c r="K41" s="125"/>
      <c r="L41" s="125"/>
      <c r="M41" s="125"/>
      <c r="N41" s="125"/>
    </row>
    <row r="42" spans="1:14" s="34" customFormat="1" ht="10.35" customHeight="1">
      <c r="A42" s="35"/>
      <c r="B42" s="36"/>
      <c r="C42" s="38"/>
      <c r="D42" s="36"/>
      <c r="E42" s="271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s="34" customFormat="1" ht="10.35" customHeight="1">
      <c r="A43" s="35"/>
      <c r="B43" s="36"/>
      <c r="C43" s="38"/>
      <c r="D43" s="36"/>
      <c r="E43" s="271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s="34" customFormat="1" ht="10.35" customHeight="1">
      <c r="A44" s="35"/>
      <c r="B44" s="36"/>
      <c r="C44" s="38"/>
      <c r="D44" s="36"/>
      <c r="E44" s="271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1:14" s="34" customFormat="1" ht="10.35" customHeight="1">
      <c r="A45" s="35"/>
      <c r="B45" s="36"/>
      <c r="C45" s="38"/>
      <c r="D45" s="36"/>
      <c r="E45" s="271"/>
      <c r="F45" s="125"/>
      <c r="G45" s="125"/>
      <c r="H45" s="125"/>
      <c r="I45" s="125"/>
      <c r="J45" s="125"/>
      <c r="K45" s="125"/>
      <c r="L45" s="125"/>
      <c r="M45" s="125"/>
      <c r="N45" s="125"/>
    </row>
    <row r="46" spans="1:14" s="34" customFormat="1" ht="10.35" customHeight="1">
      <c r="A46" s="35"/>
      <c r="B46" s="36"/>
      <c r="C46" s="38"/>
      <c r="D46" s="36"/>
      <c r="E46" s="271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1:14" s="34" customFormat="1" ht="10.35" customHeight="1">
      <c r="A47" s="35"/>
      <c r="B47" s="36"/>
      <c r="C47" s="38"/>
      <c r="D47" s="36"/>
      <c r="E47" s="271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s="34" customFormat="1" ht="10.35" customHeight="1">
      <c r="A48" s="35"/>
      <c r="B48" s="36"/>
      <c r="C48" s="38"/>
      <c r="D48" s="36"/>
      <c r="E48" s="271"/>
      <c r="F48" s="125"/>
      <c r="G48" s="125"/>
      <c r="H48" s="125"/>
      <c r="I48" s="125"/>
      <c r="J48" s="125"/>
      <c r="K48" s="125"/>
      <c r="L48" s="125"/>
      <c r="M48" s="125"/>
      <c r="N48" s="125"/>
    </row>
    <row r="49" spans="1:14" s="34" customFormat="1" ht="10.35" customHeight="1">
      <c r="A49" s="35"/>
      <c r="B49" s="36"/>
      <c r="C49" s="38"/>
      <c r="D49" s="36"/>
      <c r="E49" s="271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1:14" s="34" customFormat="1" ht="10.35" customHeight="1">
      <c r="A50" s="35"/>
      <c r="B50" s="36"/>
      <c r="C50" s="38"/>
      <c r="D50" s="36"/>
      <c r="E50" s="271"/>
      <c r="F50" s="125"/>
      <c r="G50" s="125"/>
      <c r="H50" s="125"/>
      <c r="I50" s="125"/>
      <c r="J50" s="125"/>
      <c r="K50" s="125"/>
      <c r="L50" s="125"/>
      <c r="M50" s="125"/>
      <c r="N50" s="125"/>
    </row>
    <row r="51" spans="1:14" s="34" customFormat="1" ht="10.35" customHeight="1">
      <c r="A51" s="35"/>
      <c r="B51" s="36"/>
      <c r="C51" s="38"/>
      <c r="D51" s="36"/>
      <c r="E51" s="271"/>
      <c r="F51" s="125"/>
      <c r="G51" s="125"/>
      <c r="H51" s="125"/>
      <c r="I51" s="125"/>
      <c r="J51" s="125"/>
      <c r="K51" s="125"/>
      <c r="L51" s="125"/>
      <c r="M51" s="125"/>
      <c r="N51" s="125"/>
    </row>
    <row r="52" spans="1:14" s="34" customFormat="1" ht="10.35" customHeight="1">
      <c r="A52" s="35"/>
      <c r="B52" s="36"/>
      <c r="C52" s="38"/>
      <c r="D52" s="36"/>
      <c r="E52" s="271"/>
      <c r="F52" s="125"/>
      <c r="G52" s="125"/>
      <c r="H52" s="125"/>
      <c r="I52" s="125"/>
      <c r="J52" s="125"/>
      <c r="K52" s="125"/>
      <c r="L52" s="125"/>
      <c r="M52" s="125"/>
      <c r="N52" s="125"/>
    </row>
    <row r="53" spans="1:14" s="34" customFormat="1" ht="10.35" customHeight="1">
      <c r="A53" s="35"/>
      <c r="B53" s="36"/>
      <c r="C53" s="38"/>
      <c r="D53" s="36"/>
      <c r="E53" s="271"/>
      <c r="F53" s="125"/>
      <c r="G53" s="125"/>
      <c r="H53" s="125"/>
      <c r="I53" s="125"/>
      <c r="J53" s="125"/>
      <c r="K53" s="125"/>
      <c r="L53" s="125"/>
      <c r="M53" s="125"/>
      <c r="N53" s="125"/>
    </row>
    <row r="54" spans="1:14" s="34" customFormat="1" ht="10.35" customHeight="1">
      <c r="A54" s="35"/>
      <c r="B54" s="36"/>
      <c r="C54" s="38"/>
      <c r="D54" s="36"/>
      <c r="E54" s="271"/>
      <c r="F54" s="125"/>
      <c r="G54" s="125"/>
      <c r="H54" s="125"/>
      <c r="I54" s="125"/>
      <c r="J54" s="125"/>
      <c r="K54" s="125"/>
      <c r="L54" s="125"/>
      <c r="M54" s="125"/>
      <c r="N54" s="125"/>
    </row>
    <row r="55" spans="1:14" s="34" customFormat="1" ht="10.35" customHeight="1">
      <c r="A55" s="35"/>
      <c r="B55" s="36"/>
      <c r="C55" s="38"/>
      <c r="D55" s="36"/>
      <c r="E55" s="271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1:14" s="34" customFormat="1" ht="10.35" customHeight="1">
      <c r="A56" s="35"/>
      <c r="B56" s="36"/>
      <c r="C56" s="38"/>
      <c r="D56" s="36"/>
      <c r="E56" s="271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1:14" s="34" customFormat="1" ht="10.35" customHeight="1">
      <c r="A57" s="35"/>
      <c r="B57" s="36"/>
      <c r="C57" s="38"/>
      <c r="D57" s="36"/>
      <c r="E57" s="271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1:14" s="34" customFormat="1" ht="10.35" customHeight="1">
      <c r="A58" s="35"/>
      <c r="B58" s="36"/>
      <c r="C58" s="38"/>
      <c r="D58" s="36"/>
      <c r="E58" s="271"/>
      <c r="F58" s="125"/>
      <c r="G58" s="125"/>
      <c r="H58" s="125"/>
      <c r="I58" s="125"/>
      <c r="J58" s="125"/>
      <c r="K58" s="125"/>
      <c r="L58" s="125"/>
      <c r="M58" s="125"/>
      <c r="N58" s="125"/>
    </row>
    <row r="59" spans="1:14" s="34" customFormat="1" ht="10.35" customHeight="1">
      <c r="A59" s="35"/>
      <c r="B59" s="36"/>
      <c r="C59" s="38"/>
      <c r="D59" s="36"/>
      <c r="E59" s="271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1:14" s="34" customFormat="1" ht="10.35" customHeight="1">
      <c r="A60" s="35"/>
      <c r="B60" s="36"/>
      <c r="C60" s="38"/>
      <c r="D60" s="36"/>
      <c r="E60" s="271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1:14" s="34" customFormat="1" ht="10.35" customHeight="1">
      <c r="A61" s="35"/>
      <c r="B61" s="36"/>
      <c r="C61" s="38"/>
      <c r="D61" s="36"/>
      <c r="E61" s="271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 s="34" customFormat="1" ht="10.35" customHeight="1">
      <c r="A62" s="35"/>
      <c r="B62" s="36"/>
      <c r="C62" s="38"/>
      <c r="D62" s="36"/>
      <c r="E62" s="271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1:14" s="34" customFormat="1" ht="10.35" customHeight="1">
      <c r="A63" s="35"/>
      <c r="B63" s="36"/>
      <c r="C63" s="38"/>
      <c r="D63" s="36"/>
      <c r="E63" s="271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1:14" s="34" customFormat="1" ht="10.35" customHeight="1">
      <c r="A64" s="35"/>
      <c r="B64" s="36"/>
      <c r="C64" s="38"/>
      <c r="D64" s="36"/>
      <c r="E64" s="271"/>
      <c r="F64" s="125"/>
      <c r="G64" s="125"/>
      <c r="H64" s="125"/>
      <c r="I64" s="125"/>
      <c r="J64" s="125"/>
      <c r="K64" s="125"/>
      <c r="L64" s="125"/>
      <c r="M64" s="125"/>
      <c r="N64" s="125"/>
    </row>
    <row r="65" spans="1:16" s="34" customFormat="1" ht="10.35" customHeight="1">
      <c r="A65" s="35"/>
      <c r="B65" s="36"/>
      <c r="C65" s="38"/>
      <c r="D65" s="147"/>
      <c r="E65" s="271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1:16" s="34" customFormat="1" ht="10.35" customHeight="1">
      <c r="A66" s="35"/>
      <c r="B66" s="36"/>
      <c r="C66" s="38"/>
      <c r="D66" s="36"/>
      <c r="E66" s="271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1:16" s="34" customFormat="1" ht="10.35" customHeight="1">
      <c r="A67" s="35"/>
      <c r="B67" s="36"/>
      <c r="C67" s="38"/>
      <c r="D67" s="36"/>
      <c r="E67" s="271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1:16" s="34" customFormat="1" ht="10.35" customHeight="1">
      <c r="A68" s="35"/>
      <c r="B68" s="36"/>
      <c r="C68" s="38"/>
      <c r="D68" s="36"/>
      <c r="E68" s="271"/>
      <c r="F68" s="125"/>
      <c r="G68" s="125"/>
      <c r="H68" s="125"/>
      <c r="I68" s="125"/>
      <c r="J68" s="125"/>
      <c r="K68" s="125"/>
      <c r="L68" s="125"/>
      <c r="M68" s="125"/>
      <c r="N68" s="125"/>
    </row>
    <row r="69" spans="1:16" s="34" customFormat="1" ht="10.35" customHeight="1">
      <c r="A69" s="35"/>
      <c r="B69" s="36"/>
      <c r="C69" s="38"/>
      <c r="D69" s="36"/>
      <c r="E69" s="271"/>
      <c r="F69" s="125"/>
      <c r="G69" s="125"/>
      <c r="H69" s="125"/>
      <c r="I69" s="125"/>
      <c r="J69" s="125"/>
      <c r="K69" s="125"/>
      <c r="L69" s="125"/>
      <c r="M69" s="125"/>
      <c r="N69" s="125"/>
    </row>
    <row r="70" spans="1:16" s="34" customFormat="1" ht="10.35" customHeight="1">
      <c r="A70" s="35"/>
      <c r="B70" s="36"/>
      <c r="C70" s="38"/>
      <c r="D70" s="36"/>
      <c r="E70" s="271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1:16" s="34" customFormat="1" ht="10.35" customHeight="1">
      <c r="A71" s="35"/>
      <c r="B71" s="36"/>
      <c r="C71" s="38"/>
      <c r="D71" s="36"/>
      <c r="E71" s="271"/>
      <c r="F71" s="125"/>
      <c r="G71" s="125"/>
      <c r="H71" s="125"/>
      <c r="I71" s="125"/>
      <c r="J71" s="125"/>
      <c r="K71" s="125"/>
      <c r="L71" s="125"/>
      <c r="M71" s="125"/>
      <c r="N71" s="125"/>
    </row>
    <row r="72" spans="1:16" s="34" customFormat="1" ht="10.35" customHeight="1">
      <c r="A72" s="35"/>
      <c r="C72" s="59"/>
      <c r="D72" s="36"/>
      <c r="E72" s="271"/>
      <c r="L72" s="125"/>
      <c r="M72" s="125"/>
      <c r="N72" s="125"/>
    </row>
    <row r="73" spans="1:16" s="34" customFormat="1" ht="10.35" customHeight="1">
      <c r="A73" s="35"/>
      <c r="C73" s="59"/>
      <c r="D73" s="36"/>
      <c r="E73" s="271"/>
      <c r="L73" s="125"/>
      <c r="M73" s="125"/>
      <c r="N73" s="125"/>
      <c r="O73" s="125"/>
      <c r="P73" s="125"/>
    </row>
    <row r="74" spans="1:16" s="34" customFormat="1" ht="10.35" customHeight="1">
      <c r="A74" s="35"/>
      <c r="B74" s="36"/>
      <c r="C74" s="38"/>
      <c r="D74" s="36"/>
      <c r="E74" s="271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1:16" s="34" customFormat="1" ht="10.35" customHeight="1">
      <c r="A75" s="35"/>
      <c r="C75" s="59"/>
      <c r="D75" s="36"/>
      <c r="E75" s="271"/>
      <c r="G75" s="125"/>
      <c r="H75" s="125"/>
      <c r="I75" s="125"/>
      <c r="J75" s="125"/>
      <c r="K75" s="37"/>
      <c r="L75" s="125"/>
      <c r="M75" s="36"/>
      <c r="N75" s="125"/>
      <c r="O75" s="125"/>
      <c r="P75" s="125"/>
    </row>
    <row r="76" spans="1:16" s="34" customFormat="1" ht="10.35" customHeight="1">
      <c r="A76" s="35"/>
      <c r="B76" s="36"/>
      <c r="C76" s="38"/>
      <c r="D76" s="36"/>
      <c r="E76" s="271"/>
      <c r="F76" s="36"/>
      <c r="G76" s="125"/>
      <c r="H76" s="125"/>
      <c r="I76" s="125"/>
      <c r="J76" s="125"/>
      <c r="K76" s="37"/>
      <c r="L76" s="125"/>
      <c r="M76" s="36"/>
      <c r="N76" s="125"/>
      <c r="O76" s="125"/>
      <c r="P76" s="125"/>
    </row>
    <row r="77" spans="1:16" s="34" customFormat="1" ht="10.35" customHeight="1">
      <c r="A77" s="35"/>
      <c r="B77" s="36"/>
      <c r="C77" s="38"/>
      <c r="D77" s="36"/>
      <c r="E77" s="271"/>
      <c r="H77" s="125"/>
      <c r="I77" s="36"/>
      <c r="J77" s="36"/>
      <c r="K77" s="37"/>
      <c r="L77" s="125"/>
      <c r="M77" s="38"/>
      <c r="N77" s="125"/>
    </row>
    <row r="78" spans="1:16" s="34" customFormat="1" ht="10.35" customHeight="1">
      <c r="A78" s="35"/>
      <c r="B78" s="36"/>
      <c r="C78" s="38"/>
      <c r="D78" s="36"/>
      <c r="E78" s="271"/>
      <c r="H78" s="125"/>
      <c r="I78" s="36"/>
      <c r="J78" s="36"/>
      <c r="K78" s="37"/>
      <c r="L78" s="125"/>
      <c r="M78" s="38"/>
      <c r="N78" s="125"/>
    </row>
    <row r="79" spans="1:16" s="34" customFormat="1" ht="10.35" customHeight="1">
      <c r="A79" s="35"/>
      <c r="B79" s="36"/>
      <c r="C79" s="38"/>
      <c r="D79" s="36"/>
      <c r="E79" s="271"/>
      <c r="G79" s="125"/>
      <c r="H79" s="125"/>
      <c r="I79" s="125"/>
      <c r="J79" s="125"/>
      <c r="K79" s="125"/>
      <c r="L79" s="125"/>
      <c r="M79" s="125"/>
      <c r="N79" s="125"/>
    </row>
    <row r="80" spans="1:16" s="34" customFormat="1" ht="10.35" customHeight="1">
      <c r="A80" s="35"/>
      <c r="B80" s="36"/>
      <c r="C80" s="38"/>
      <c r="D80" s="36"/>
      <c r="E80" s="271"/>
      <c r="F80" s="59"/>
      <c r="G80" s="125"/>
      <c r="H80" s="125"/>
      <c r="I80" s="125"/>
      <c r="J80" s="125"/>
      <c r="K80" s="125"/>
      <c r="L80" s="125"/>
      <c r="M80" s="125"/>
      <c r="N80" s="125"/>
    </row>
    <row r="81" spans="1:14" s="34" customFormat="1" ht="10.35" customHeight="1">
      <c r="A81" s="35"/>
      <c r="B81" s="36"/>
      <c r="C81" s="38"/>
      <c r="D81" s="36"/>
      <c r="E81" s="271"/>
      <c r="F81" s="59"/>
      <c r="G81" s="125"/>
      <c r="H81" s="125"/>
      <c r="I81" s="125"/>
      <c r="J81" s="125"/>
      <c r="K81" s="125"/>
      <c r="L81" s="125"/>
      <c r="M81" s="125"/>
      <c r="N81" s="125"/>
    </row>
    <row r="82" spans="1:14" s="34" customFormat="1" ht="10.35" customHeight="1">
      <c r="A82" s="35"/>
      <c r="B82" s="36"/>
      <c r="C82" s="38"/>
      <c r="D82" s="36"/>
      <c r="E82" s="271"/>
      <c r="F82" s="59"/>
      <c r="G82" s="125"/>
      <c r="H82" s="125"/>
      <c r="I82" s="125"/>
      <c r="J82" s="125"/>
      <c r="K82" s="125"/>
      <c r="L82" s="125"/>
      <c r="M82" s="125"/>
      <c r="N82" s="125"/>
    </row>
    <row r="83" spans="1:14" s="34" customFormat="1" ht="10.35" customHeight="1">
      <c r="A83" s="35"/>
      <c r="B83" s="36"/>
      <c r="C83" s="38"/>
      <c r="D83" s="36"/>
      <c r="E83" s="271"/>
      <c r="F83" s="59"/>
      <c r="G83" s="125"/>
      <c r="H83" s="125"/>
      <c r="I83" s="125"/>
      <c r="J83" s="125"/>
      <c r="K83" s="125"/>
      <c r="L83" s="125"/>
      <c r="M83" s="125"/>
      <c r="N83" s="125"/>
    </row>
    <row r="84" spans="1:14" s="34" customFormat="1" ht="10.35" customHeight="1">
      <c r="A84" s="35"/>
      <c r="B84" s="36"/>
      <c r="C84" s="38"/>
      <c r="D84" s="36"/>
      <c r="E84" s="271"/>
      <c r="F84" s="59"/>
      <c r="G84" s="125"/>
      <c r="H84" s="125"/>
      <c r="I84" s="125"/>
      <c r="J84" s="125"/>
      <c r="K84" s="125"/>
      <c r="L84" s="125"/>
      <c r="M84" s="125"/>
      <c r="N84" s="125"/>
    </row>
    <row r="85" spans="1:14" ht="10.35" customHeight="1">
      <c r="A85" s="35"/>
      <c r="B85" s="36"/>
      <c r="C85" s="38"/>
      <c r="D85" s="36"/>
      <c r="E85" s="269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0.35" customHeight="1">
      <c r="A86" s="35"/>
      <c r="B86" s="36"/>
      <c r="C86" s="38"/>
      <c r="D86" s="36"/>
      <c r="E86" s="269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0.35" customHeight="1"/>
    <row r="88" spans="1:14" ht="10.35" customHeight="1">
      <c r="A88" s="35"/>
      <c r="B88" s="34"/>
      <c r="C88" s="59"/>
      <c r="D88" s="60"/>
      <c r="E88" s="312"/>
      <c r="L88" s="63"/>
      <c r="M88" s="63"/>
      <c r="N88" s="125"/>
    </row>
    <row r="89" spans="1:14" ht="10.35" customHeight="1"/>
    <row r="90" spans="1:14" ht="10.35" customHeight="1">
      <c r="A90" s="35"/>
      <c r="B90" s="34"/>
      <c r="C90" s="59"/>
      <c r="D90" s="60"/>
      <c r="E90" s="312"/>
      <c r="L90" s="63"/>
      <c r="M90" s="63"/>
      <c r="N90" s="125"/>
    </row>
    <row r="91" spans="1:14" ht="10.35" customHeight="1"/>
    <row r="92" spans="1:14" ht="10.35" customHeight="1">
      <c r="A92" s="35"/>
      <c r="B92" s="34"/>
      <c r="C92" s="59"/>
      <c r="D92" s="60"/>
      <c r="E92" s="312"/>
      <c r="L92" s="63"/>
      <c r="M92" s="63"/>
      <c r="N92" s="125"/>
    </row>
    <row r="93" spans="1:14" ht="10.35" customHeight="1"/>
    <row r="94" spans="1:14" ht="10.35" customHeight="1">
      <c r="A94" s="35"/>
      <c r="B94" s="34"/>
      <c r="C94" s="59"/>
      <c r="D94" s="60"/>
      <c r="E94" s="312"/>
      <c r="L94" s="63"/>
      <c r="M94" s="63"/>
      <c r="N94" s="125"/>
    </row>
    <row r="95" spans="1:14" ht="10.35" customHeight="1"/>
    <row r="96" spans="1:14" ht="10.35" customHeight="1">
      <c r="A96" s="35"/>
      <c r="B96" s="34"/>
      <c r="C96" s="59"/>
      <c r="D96" s="60"/>
      <c r="E96" s="312"/>
      <c r="L96" s="63"/>
      <c r="M96" s="63"/>
      <c r="N96" s="125"/>
    </row>
    <row r="97" spans="1:14" ht="10.35" customHeight="1"/>
    <row r="98" spans="1:14" ht="10.35" customHeight="1">
      <c r="A98" s="35"/>
      <c r="B98" s="34"/>
      <c r="C98" s="59"/>
      <c r="D98" s="60"/>
      <c r="E98" s="312"/>
      <c r="L98" s="63"/>
      <c r="M98" s="63"/>
      <c r="N98" s="125"/>
    </row>
    <row r="99" spans="1:14" ht="10.35" customHeight="1"/>
    <row r="100" spans="1:14" ht="10.35" customHeight="1">
      <c r="A100" s="35"/>
      <c r="B100" s="34"/>
      <c r="C100" s="59"/>
      <c r="D100" s="60"/>
      <c r="E100" s="312"/>
      <c r="L100" s="63"/>
      <c r="M100" s="63"/>
      <c r="N100" s="125"/>
    </row>
    <row r="101" spans="1:14" ht="10.35" customHeight="1"/>
    <row r="102" spans="1:14" ht="10.35" customHeight="1">
      <c r="A102" s="35"/>
      <c r="B102" s="34"/>
      <c r="C102" s="59"/>
      <c r="D102" s="60"/>
      <c r="E102" s="312"/>
      <c r="L102" s="63"/>
      <c r="M102" s="63"/>
      <c r="N102" s="125"/>
    </row>
    <row r="103" spans="1:14" ht="10.35" customHeight="1"/>
    <row r="104" spans="1:14" ht="10.35" customHeight="1">
      <c r="A104" s="35"/>
      <c r="B104" s="34"/>
      <c r="C104" s="59"/>
      <c r="D104" s="60"/>
      <c r="E104" s="312"/>
      <c r="L104" s="63"/>
      <c r="M104" s="63"/>
      <c r="N104" s="125"/>
    </row>
    <row r="105" spans="1:14" ht="10.35" customHeight="1"/>
    <row r="106" spans="1:14" ht="10.35" customHeight="1">
      <c r="A106" s="35"/>
      <c r="B106" s="34"/>
      <c r="C106" s="59"/>
      <c r="D106" s="60"/>
      <c r="E106" s="312"/>
      <c r="L106" s="63"/>
      <c r="M106" s="63"/>
      <c r="N106" s="125"/>
    </row>
    <row r="107" spans="1:14" ht="10.35" customHeight="1"/>
    <row r="108" spans="1:14" ht="10.35" customHeight="1">
      <c r="A108" s="35"/>
      <c r="B108" s="34"/>
      <c r="C108" s="59"/>
      <c r="D108" s="60"/>
      <c r="E108" s="312"/>
      <c r="L108" s="63"/>
      <c r="M108" s="63"/>
      <c r="N108" s="125"/>
    </row>
    <row r="109" spans="1:14" ht="10.35" customHeight="1"/>
    <row r="110" spans="1:14" ht="10.35" customHeight="1">
      <c r="A110" s="35"/>
      <c r="B110" s="34"/>
      <c r="C110" s="59"/>
      <c r="D110" s="60"/>
      <c r="E110" s="312"/>
      <c r="L110" s="63"/>
      <c r="M110" s="63"/>
      <c r="N110" s="125"/>
    </row>
    <row r="111" spans="1:14" ht="10.35" customHeight="1"/>
    <row r="112" spans="1:14" ht="10.35" customHeight="1">
      <c r="A112" s="35"/>
      <c r="B112" s="34"/>
      <c r="C112" s="59"/>
      <c r="D112" s="60"/>
      <c r="E112" s="312"/>
      <c r="L112" s="63"/>
      <c r="M112" s="63"/>
      <c r="N112" s="125"/>
    </row>
    <row r="113" spans="1:14" ht="10.35" customHeight="1"/>
    <row r="114" spans="1:14" ht="10.35" customHeight="1">
      <c r="A114" s="35"/>
      <c r="B114" s="34"/>
      <c r="C114" s="59"/>
      <c r="D114" s="60"/>
      <c r="E114" s="312"/>
      <c r="L114" s="63"/>
      <c r="M114" s="63"/>
      <c r="N114" s="125"/>
    </row>
    <row r="115" spans="1:14" ht="10.35" customHeight="1"/>
    <row r="116" spans="1:14" ht="10.35" customHeight="1">
      <c r="A116" s="35"/>
      <c r="B116" s="34"/>
      <c r="C116" s="59"/>
      <c r="D116" s="60"/>
      <c r="E116" s="312"/>
      <c r="L116" s="63"/>
      <c r="M116" s="63"/>
      <c r="N116" s="125"/>
    </row>
    <row r="117" spans="1:14" ht="10.35" customHeight="1"/>
    <row r="118" spans="1:14" ht="10.35" customHeight="1">
      <c r="A118" s="35"/>
      <c r="B118" s="34"/>
      <c r="C118" s="59"/>
      <c r="D118" s="60"/>
      <c r="E118" s="312"/>
      <c r="L118" s="63"/>
      <c r="M118" s="63"/>
      <c r="N118" s="125"/>
    </row>
    <row r="119" spans="1:14" ht="10.35" customHeight="1"/>
    <row r="120" spans="1:14" ht="10.35" customHeight="1">
      <c r="A120" s="35"/>
      <c r="B120" s="34"/>
      <c r="C120" s="59"/>
      <c r="D120" s="60"/>
      <c r="E120" s="312"/>
      <c r="L120" s="63"/>
      <c r="M120" s="63"/>
      <c r="N120" s="125"/>
    </row>
    <row r="121" spans="1:14" ht="10.35" customHeight="1"/>
    <row r="122" spans="1:14" ht="10.35" customHeight="1">
      <c r="A122" s="35"/>
      <c r="B122" s="34"/>
      <c r="C122" s="59"/>
      <c r="D122" s="60"/>
      <c r="E122" s="312"/>
      <c r="L122" s="63"/>
      <c r="M122" s="63"/>
      <c r="N122" s="125"/>
    </row>
    <row r="123" spans="1:14" ht="10.35" customHeight="1"/>
    <row r="124" spans="1:14" ht="10.35" customHeight="1">
      <c r="A124" s="35"/>
      <c r="B124" s="34"/>
      <c r="C124" s="59"/>
      <c r="D124" s="60"/>
      <c r="E124" s="312"/>
      <c r="L124" s="63"/>
      <c r="M124" s="63"/>
      <c r="N124" s="125"/>
    </row>
    <row r="125" spans="1:14" ht="10.35" customHeight="1"/>
    <row r="126" spans="1:14" ht="10.35" customHeight="1">
      <c r="A126" s="35"/>
      <c r="B126" s="34"/>
      <c r="C126" s="59"/>
      <c r="D126" s="60"/>
      <c r="E126" s="312"/>
      <c r="L126" s="63"/>
      <c r="M126" s="63"/>
      <c r="N126" s="125"/>
    </row>
    <row r="127" spans="1:14" ht="10.35" customHeight="1"/>
    <row r="128" spans="1:14" ht="10.35" customHeight="1">
      <c r="A128" s="35"/>
      <c r="B128" s="34"/>
      <c r="C128" s="59"/>
      <c r="D128" s="60"/>
      <c r="E128" s="312"/>
      <c r="L128" s="63"/>
      <c r="M128" s="63"/>
      <c r="N128" s="125"/>
    </row>
    <row r="129" spans="1:14" ht="10.35" customHeight="1"/>
    <row r="130" spans="1:14" ht="10.35" customHeight="1">
      <c r="A130" s="35"/>
      <c r="B130" s="34"/>
      <c r="C130" s="59"/>
      <c r="D130" s="60"/>
      <c r="E130" s="312"/>
      <c r="L130" s="63"/>
      <c r="M130" s="63"/>
      <c r="N130" s="125"/>
    </row>
    <row r="131" spans="1:14" ht="10.35" customHeight="1"/>
    <row r="132" spans="1:14" ht="10.35" customHeight="1">
      <c r="A132" s="35"/>
      <c r="B132" s="34"/>
      <c r="C132" s="59"/>
      <c r="D132" s="60"/>
      <c r="E132" s="312"/>
      <c r="L132" s="63"/>
      <c r="M132" s="63"/>
      <c r="N132" s="125"/>
    </row>
    <row r="133" spans="1:14" ht="10.35" customHeight="1"/>
    <row r="134" spans="1:14" ht="10.35" customHeight="1">
      <c r="A134" s="35"/>
      <c r="B134" s="34"/>
      <c r="C134" s="59"/>
      <c r="D134" s="60"/>
      <c r="E134" s="312"/>
      <c r="L134" s="63"/>
      <c r="M134" s="63"/>
      <c r="N134" s="125"/>
    </row>
    <row r="135" spans="1:14" ht="10.35" customHeight="1"/>
    <row r="136" spans="1:14" ht="10.35" customHeight="1">
      <c r="A136" s="35"/>
      <c r="B136" s="34"/>
      <c r="C136" s="59"/>
      <c r="D136" s="60"/>
      <c r="E136" s="312"/>
      <c r="L136" s="63"/>
      <c r="M136" s="63"/>
      <c r="N136" s="125"/>
    </row>
    <row r="137" spans="1:14" ht="10.35" customHeight="1"/>
    <row r="138" spans="1:14" ht="10.35" customHeight="1">
      <c r="A138" s="35"/>
      <c r="B138" s="34"/>
      <c r="C138" s="59"/>
      <c r="D138" s="60"/>
      <c r="E138" s="312"/>
      <c r="L138" s="63"/>
      <c r="M138" s="63"/>
      <c r="N138" s="125"/>
    </row>
    <row r="139" spans="1:14" ht="10.35" customHeight="1"/>
    <row r="140" spans="1:14" ht="10.35" customHeight="1">
      <c r="A140" s="35"/>
      <c r="B140" s="34"/>
      <c r="C140" s="59"/>
      <c r="D140" s="60"/>
      <c r="E140" s="312"/>
      <c r="L140" s="63"/>
      <c r="M140" s="63"/>
      <c r="N140" s="125"/>
    </row>
    <row r="141" spans="1:14" ht="10.35" customHeight="1"/>
    <row r="142" spans="1:14" ht="10.35" customHeight="1">
      <c r="A142" s="35"/>
      <c r="B142" s="34"/>
      <c r="C142" s="59"/>
      <c r="D142" s="60"/>
      <c r="E142" s="312"/>
      <c r="L142" s="63"/>
      <c r="M142" s="63"/>
      <c r="N142" s="125"/>
    </row>
    <row r="143" spans="1:14" ht="10.35" customHeight="1"/>
    <row r="144" spans="1:14" ht="10.35" customHeight="1">
      <c r="A144" s="35"/>
      <c r="B144" s="34"/>
      <c r="C144" s="59"/>
      <c r="D144" s="60"/>
      <c r="E144" s="312"/>
      <c r="L144" s="63"/>
      <c r="M144" s="63"/>
      <c r="N144" s="125"/>
    </row>
    <row r="145" spans="1:14" ht="10.35" customHeight="1"/>
    <row r="146" spans="1:14" ht="10.35" customHeight="1">
      <c r="A146" s="35"/>
      <c r="B146" s="34"/>
      <c r="C146" s="59"/>
      <c r="D146" s="60"/>
      <c r="E146" s="312"/>
      <c r="L146" s="63"/>
      <c r="M146" s="63"/>
      <c r="N146" s="125"/>
    </row>
    <row r="147" spans="1:14" ht="10.35" customHeight="1"/>
    <row r="148" spans="1:14" ht="10.35" customHeight="1">
      <c r="A148" s="35"/>
      <c r="B148" s="34"/>
      <c r="C148" s="59"/>
      <c r="D148" s="60"/>
      <c r="E148" s="312"/>
      <c r="L148" s="63"/>
      <c r="M148" s="63"/>
      <c r="N148" s="125"/>
    </row>
    <row r="149" spans="1:14" ht="10.35" customHeight="1"/>
    <row r="150" spans="1:14" ht="10.35" customHeight="1">
      <c r="A150" s="35"/>
      <c r="B150" s="34"/>
      <c r="C150" s="59"/>
      <c r="D150" s="60"/>
      <c r="E150" s="312"/>
      <c r="L150" s="63"/>
      <c r="M150" s="63"/>
      <c r="N150" s="125"/>
    </row>
    <row r="151" spans="1:14" ht="10.35" customHeight="1"/>
    <row r="152" spans="1:14" ht="10.35" customHeight="1">
      <c r="A152" s="35"/>
      <c r="B152" s="34"/>
      <c r="C152" s="59"/>
      <c r="D152" s="60"/>
      <c r="E152" s="312"/>
      <c r="L152" s="63"/>
      <c r="M152" s="63"/>
      <c r="N152" s="125"/>
    </row>
    <row r="153" spans="1:14" ht="10.35" customHeight="1"/>
    <row r="154" spans="1:14" ht="10.35" customHeight="1">
      <c r="A154" s="35"/>
      <c r="B154" s="34"/>
      <c r="C154" s="59"/>
      <c r="D154" s="60"/>
      <c r="E154" s="312"/>
      <c r="L154" s="63"/>
      <c r="M154" s="63"/>
      <c r="N154" s="125"/>
    </row>
    <row r="155" spans="1:14" ht="10.35" customHeight="1"/>
    <row r="156" spans="1:14" ht="10.35" customHeight="1">
      <c r="A156" s="35"/>
      <c r="B156" s="34"/>
      <c r="C156" s="59"/>
      <c r="D156" s="60"/>
      <c r="E156" s="312"/>
      <c r="L156" s="63"/>
      <c r="M156" s="63"/>
      <c r="N156" s="125"/>
    </row>
    <row r="157" spans="1:14" ht="10.35" customHeight="1"/>
    <row r="158" spans="1:14" ht="10.35" customHeight="1">
      <c r="A158" s="35"/>
      <c r="B158" s="34"/>
      <c r="C158" s="59"/>
      <c r="D158" s="60"/>
      <c r="E158" s="312"/>
      <c r="L158" s="63"/>
      <c r="M158" s="63"/>
      <c r="N158" s="125"/>
    </row>
    <row r="159" spans="1:14" ht="10.35" customHeight="1"/>
    <row r="160" spans="1:14" ht="10.35" customHeight="1">
      <c r="A160" s="35"/>
      <c r="B160" s="34"/>
      <c r="C160" s="59"/>
      <c r="D160" s="60"/>
      <c r="E160" s="312"/>
      <c r="L160" s="63"/>
      <c r="M160" s="63"/>
      <c r="N160" s="125"/>
    </row>
    <row r="161" spans="1:14" ht="10.35" customHeight="1"/>
    <row r="162" spans="1:14" ht="10.35" customHeight="1">
      <c r="A162" s="35"/>
      <c r="B162" s="34"/>
      <c r="C162" s="59"/>
      <c r="D162" s="60"/>
      <c r="E162" s="312"/>
      <c r="L162" s="63"/>
      <c r="M162" s="63"/>
      <c r="N162" s="125"/>
    </row>
    <row r="163" spans="1:14" ht="10.35" customHeight="1"/>
    <row r="164" spans="1:14" ht="10.35" customHeight="1">
      <c r="A164" s="35"/>
      <c r="B164" s="34"/>
      <c r="C164" s="59"/>
      <c r="D164" s="60"/>
      <c r="E164" s="312"/>
      <c r="L164" s="63"/>
      <c r="M164" s="63"/>
      <c r="N164" s="125"/>
    </row>
    <row r="165" spans="1:14" ht="10.35" customHeight="1"/>
    <row r="166" spans="1:14" ht="10.35" customHeight="1">
      <c r="A166" s="35"/>
      <c r="B166" s="34"/>
      <c r="C166" s="59"/>
      <c r="D166" s="60"/>
      <c r="E166" s="312"/>
      <c r="L166" s="63"/>
      <c r="M166" s="63"/>
      <c r="N166" s="125"/>
    </row>
    <row r="167" spans="1:14" ht="10.35" customHeight="1"/>
    <row r="168" spans="1:14" ht="10.35" customHeight="1">
      <c r="A168" s="35"/>
      <c r="B168" s="34"/>
      <c r="C168" s="59"/>
      <c r="D168" s="60"/>
      <c r="E168" s="312"/>
      <c r="L168" s="63"/>
      <c r="M168" s="63"/>
      <c r="N168" s="125"/>
    </row>
    <row r="169" spans="1:14" ht="10.35" customHeight="1"/>
    <row r="170" spans="1:14" ht="10.35" customHeight="1">
      <c r="A170" s="35"/>
      <c r="B170" s="34"/>
      <c r="C170" s="59"/>
      <c r="D170" s="60"/>
      <c r="E170" s="312"/>
      <c r="L170" s="63"/>
      <c r="M170" s="63"/>
      <c r="N170" s="125"/>
    </row>
    <row r="171" spans="1:14" ht="10.35" customHeight="1"/>
    <row r="172" spans="1:14" ht="10.35" customHeight="1">
      <c r="A172" s="35"/>
      <c r="B172" s="34"/>
      <c r="C172" s="59"/>
      <c r="D172" s="60"/>
      <c r="E172" s="312"/>
      <c r="L172" s="63"/>
      <c r="M172" s="63"/>
      <c r="N172" s="125"/>
    </row>
    <row r="173" spans="1:14" ht="10.35" customHeight="1"/>
    <row r="174" spans="1:14" ht="10.35" customHeight="1">
      <c r="A174" s="35"/>
      <c r="B174" s="34"/>
      <c r="C174" s="59"/>
      <c r="D174" s="60"/>
      <c r="E174" s="312"/>
      <c r="L174" s="63"/>
      <c r="M174" s="63"/>
      <c r="N174" s="125"/>
    </row>
    <row r="175" spans="1:14" ht="10.35" customHeight="1"/>
    <row r="176" spans="1:14" ht="10.35" customHeight="1">
      <c r="A176" s="35"/>
      <c r="B176" s="34"/>
      <c r="C176" s="59"/>
      <c r="D176" s="60"/>
      <c r="E176" s="312"/>
      <c r="L176" s="63"/>
      <c r="M176" s="63"/>
      <c r="N176" s="125"/>
    </row>
    <row r="177" spans="1:14" ht="10.35" customHeight="1"/>
    <row r="178" spans="1:14" ht="10.35" customHeight="1">
      <c r="A178" s="35"/>
      <c r="B178" s="34"/>
      <c r="C178" s="59"/>
      <c r="D178" s="60"/>
      <c r="E178" s="312"/>
      <c r="L178" s="63"/>
      <c r="M178" s="63"/>
      <c r="N178" s="125"/>
    </row>
    <row r="179" spans="1:14" ht="10.35" customHeight="1"/>
    <row r="180" spans="1:14" ht="10.35" customHeight="1">
      <c r="A180" s="35"/>
      <c r="B180" s="34"/>
      <c r="C180" s="59"/>
      <c r="D180" s="60"/>
      <c r="E180" s="312"/>
      <c r="L180" s="63"/>
      <c r="M180" s="63"/>
      <c r="N180" s="125"/>
    </row>
    <row r="181" spans="1:14" ht="10.35" customHeight="1"/>
    <row r="182" spans="1:14" ht="10.35" customHeight="1">
      <c r="A182" s="35"/>
      <c r="B182" s="34"/>
      <c r="C182" s="59"/>
      <c r="D182" s="60"/>
      <c r="E182" s="312"/>
      <c r="L182" s="63"/>
      <c r="M182" s="63"/>
      <c r="N182" s="125"/>
    </row>
    <row r="183" spans="1:14" ht="10.35" customHeight="1"/>
    <row r="184" spans="1:14" ht="10.35" customHeight="1">
      <c r="A184" s="35"/>
      <c r="B184" s="34"/>
      <c r="C184" s="59"/>
      <c r="D184" s="60"/>
      <c r="E184" s="312"/>
      <c r="L184" s="63"/>
      <c r="M184" s="63"/>
      <c r="N184" s="125"/>
    </row>
    <row r="185" spans="1:14" ht="10.35" customHeight="1"/>
    <row r="186" spans="1:14" ht="10.35" customHeight="1">
      <c r="A186" s="35"/>
      <c r="B186" s="34"/>
      <c r="C186" s="59"/>
      <c r="D186" s="60"/>
      <c r="E186" s="312"/>
      <c r="L186" s="63"/>
      <c r="M186" s="63"/>
      <c r="N186" s="125"/>
    </row>
    <row r="187" spans="1:14" ht="10.35" customHeight="1"/>
    <row r="188" spans="1:14" ht="10.35" customHeight="1">
      <c r="A188" s="35"/>
      <c r="B188" s="34"/>
      <c r="C188" s="59"/>
      <c r="D188" s="60"/>
      <c r="E188" s="312"/>
      <c r="L188" s="63"/>
      <c r="M188" s="63"/>
      <c r="N188" s="125"/>
    </row>
    <row r="189" spans="1:14" ht="10.35" customHeight="1"/>
    <row r="190" spans="1:14" ht="10.35" customHeight="1">
      <c r="A190" s="35"/>
      <c r="B190" s="34"/>
      <c r="C190" s="59"/>
      <c r="D190" s="60"/>
      <c r="E190" s="312"/>
      <c r="L190" s="63"/>
      <c r="M190" s="63"/>
      <c r="N190" s="125"/>
    </row>
    <row r="191" spans="1:14" ht="10.35" customHeight="1"/>
    <row r="192" spans="1:14" ht="10.35" customHeight="1">
      <c r="A192" s="35"/>
      <c r="B192" s="34"/>
      <c r="C192" s="59"/>
      <c r="D192" s="60"/>
      <c r="E192" s="312"/>
      <c r="L192" s="63"/>
      <c r="M192" s="63"/>
      <c r="N192" s="125"/>
    </row>
    <row r="193" spans="1:14" ht="10.35" customHeight="1"/>
    <row r="194" spans="1:14" ht="10.35" customHeight="1">
      <c r="A194" s="35"/>
      <c r="B194" s="34"/>
      <c r="C194" s="59"/>
      <c r="D194" s="60"/>
      <c r="E194" s="312"/>
      <c r="L194" s="63"/>
      <c r="M194" s="63"/>
      <c r="N194" s="125"/>
    </row>
    <row r="195" spans="1:14" ht="10.35" customHeight="1"/>
    <row r="196" spans="1:14" ht="10.35" customHeight="1">
      <c r="A196" s="35"/>
      <c r="B196" s="34"/>
      <c r="C196" s="59"/>
      <c r="D196" s="60"/>
      <c r="E196" s="312"/>
      <c r="L196" s="63"/>
      <c r="M196" s="63"/>
      <c r="N196" s="125"/>
    </row>
    <row r="197" spans="1:14" ht="10.35" customHeight="1"/>
    <row r="198" spans="1:14" ht="10.35" customHeight="1">
      <c r="A198" s="35"/>
      <c r="B198" s="34"/>
      <c r="C198" s="59"/>
      <c r="D198" s="60"/>
      <c r="E198" s="312"/>
      <c r="L198" s="63"/>
      <c r="M198" s="63"/>
      <c r="N198" s="125"/>
    </row>
    <row r="199" spans="1:14" ht="10.35" customHeight="1"/>
    <row r="200" spans="1:14" ht="10.35" customHeight="1">
      <c r="A200" s="35"/>
      <c r="B200" s="34"/>
      <c r="C200" s="59"/>
      <c r="D200" s="60"/>
      <c r="E200" s="312"/>
      <c r="L200" s="63"/>
      <c r="M200" s="63"/>
      <c r="N200" s="125"/>
    </row>
    <row r="201" spans="1:14" ht="10.35" customHeight="1"/>
    <row r="202" spans="1:14" ht="10.35" customHeight="1">
      <c r="A202" s="35"/>
      <c r="B202" s="34"/>
      <c r="C202" s="59"/>
      <c r="D202" s="60"/>
      <c r="E202" s="312"/>
      <c r="L202" s="63"/>
      <c r="M202" s="63"/>
      <c r="N202" s="125"/>
    </row>
    <row r="203" spans="1:14" ht="10.35" customHeight="1"/>
    <row r="204" spans="1:14" ht="10.35" customHeight="1">
      <c r="A204" s="35"/>
      <c r="B204" s="34"/>
      <c r="C204" s="59"/>
      <c r="D204" s="60"/>
      <c r="E204" s="312"/>
      <c r="L204" s="63"/>
      <c r="M204" s="63"/>
      <c r="N204" s="125"/>
    </row>
    <row r="205" spans="1:14" ht="10.35" customHeight="1"/>
    <row r="206" spans="1:14" ht="10.35" customHeight="1">
      <c r="A206" s="35"/>
      <c r="B206" s="34"/>
      <c r="C206" s="59"/>
      <c r="D206" s="60"/>
      <c r="E206" s="312"/>
      <c r="L206" s="63"/>
      <c r="M206" s="63"/>
      <c r="N206" s="125"/>
    </row>
    <row r="207" spans="1:14" ht="10.35" customHeight="1"/>
    <row r="208" spans="1:14" ht="9.75" customHeight="1">
      <c r="A208" s="35"/>
      <c r="B208" s="34"/>
      <c r="C208" s="59"/>
      <c r="D208" s="60"/>
      <c r="E208" s="312"/>
      <c r="L208" s="63"/>
      <c r="M208" s="63"/>
      <c r="N208" s="125"/>
    </row>
    <row r="209" spans="1:14" ht="9.75" customHeight="1"/>
    <row r="210" spans="1:14" ht="9.75" customHeight="1">
      <c r="A210" s="35"/>
      <c r="B210" s="34"/>
      <c r="C210" s="59"/>
      <c r="D210" s="60"/>
      <c r="E210" s="312"/>
      <c r="L210" s="63"/>
      <c r="M210" s="63"/>
      <c r="N210" s="125"/>
    </row>
    <row r="211" spans="1:14" ht="9.75" customHeight="1"/>
    <row r="212" spans="1:14" ht="9.75" customHeight="1">
      <c r="A212" s="35"/>
      <c r="B212" s="34"/>
      <c r="C212" s="59"/>
      <c r="D212" s="60"/>
      <c r="E212" s="312"/>
      <c r="L212" s="63"/>
      <c r="M212" s="63"/>
      <c r="N212" s="125"/>
    </row>
    <row r="213" spans="1:14" ht="9.75" customHeight="1"/>
    <row r="214" spans="1:14" ht="9.75" customHeight="1">
      <c r="A214" s="35"/>
      <c r="B214" s="34"/>
      <c r="C214" s="59"/>
      <c r="D214" s="60"/>
      <c r="E214" s="312"/>
      <c r="L214" s="63"/>
      <c r="M214" s="63"/>
      <c r="N214" s="125"/>
    </row>
    <row r="215" spans="1:14" ht="9.75" customHeight="1"/>
    <row r="216" spans="1:14" ht="9.75" customHeight="1">
      <c r="A216" s="35"/>
      <c r="B216" s="34"/>
      <c r="C216" s="59"/>
      <c r="D216" s="60"/>
      <c r="E216" s="312"/>
      <c r="L216" s="63"/>
      <c r="M216" s="63"/>
      <c r="N216" s="125"/>
    </row>
    <row r="217" spans="1:14" ht="9.75" customHeight="1"/>
    <row r="218" spans="1:14" ht="9.75" customHeight="1">
      <c r="A218" s="35"/>
      <c r="B218" s="34"/>
      <c r="C218" s="59"/>
      <c r="D218" s="60"/>
      <c r="E218" s="312"/>
      <c r="L218" s="63"/>
      <c r="M218" s="63"/>
      <c r="N218" s="125"/>
    </row>
    <row r="219" spans="1:14" ht="9.75" customHeight="1"/>
    <row r="220" spans="1:14" ht="9.75" customHeight="1">
      <c r="A220" s="35"/>
      <c r="B220" s="34"/>
      <c r="C220" s="59"/>
      <c r="D220" s="60"/>
      <c r="E220" s="312"/>
      <c r="L220" s="63"/>
      <c r="M220" s="63"/>
      <c r="N220" s="125"/>
    </row>
    <row r="221" spans="1:14" ht="9.75" customHeight="1"/>
    <row r="222" spans="1:14" ht="9.75" customHeight="1">
      <c r="A222" s="35"/>
      <c r="B222" s="34"/>
      <c r="C222" s="59"/>
      <c r="D222" s="60"/>
      <c r="E222" s="312"/>
      <c r="L222" s="63"/>
      <c r="M222" s="63"/>
      <c r="N222" s="125"/>
    </row>
    <row r="223" spans="1:14" ht="9.75" customHeight="1"/>
    <row r="224" spans="1:14" ht="9.75" customHeight="1">
      <c r="A224" s="35"/>
      <c r="B224" s="34"/>
      <c r="C224" s="59"/>
      <c r="D224" s="60"/>
      <c r="E224" s="312"/>
      <c r="L224" s="63"/>
      <c r="M224" s="63"/>
      <c r="N224" s="125"/>
    </row>
    <row r="225" spans="1:14" ht="9.75" customHeight="1"/>
    <row r="226" spans="1:14" ht="9.75" customHeight="1">
      <c r="A226" s="35"/>
      <c r="B226" s="34"/>
      <c r="C226" s="59"/>
      <c r="D226" s="60"/>
      <c r="E226" s="312"/>
      <c r="L226" s="63"/>
      <c r="M226" s="63"/>
      <c r="N226" s="125"/>
    </row>
    <row r="227" spans="1:14" ht="9.75" customHeight="1"/>
    <row r="228" spans="1:14" ht="9.75" customHeight="1">
      <c r="A228" s="35"/>
      <c r="B228" s="34"/>
      <c r="C228" s="59"/>
      <c r="D228" s="60"/>
      <c r="E228" s="312"/>
      <c r="L228" s="63"/>
      <c r="M228" s="63"/>
      <c r="N228" s="125"/>
    </row>
    <row r="229" spans="1:14" ht="9.75" customHeight="1"/>
    <row r="230" spans="1:14" ht="9.75" customHeight="1">
      <c r="A230" s="35"/>
      <c r="B230" s="34"/>
      <c r="C230" s="59"/>
      <c r="D230" s="60"/>
      <c r="E230" s="312"/>
      <c r="L230" s="63"/>
      <c r="M230" s="63"/>
      <c r="N230" s="125"/>
    </row>
    <row r="231" spans="1:14" ht="9.75" customHeight="1"/>
    <row r="232" spans="1:14" ht="9.75" customHeight="1">
      <c r="A232" s="35"/>
      <c r="B232" s="34"/>
      <c r="C232" s="59"/>
      <c r="D232" s="60"/>
      <c r="E232" s="312"/>
      <c r="L232" s="63"/>
      <c r="M232" s="63"/>
      <c r="N232" s="125"/>
    </row>
    <row r="233" spans="1:14" ht="9.75" customHeight="1"/>
    <row r="234" spans="1:14" ht="9.75" customHeight="1">
      <c r="A234" s="35"/>
      <c r="B234" s="34"/>
      <c r="C234" s="59"/>
      <c r="D234" s="60"/>
      <c r="E234" s="312"/>
      <c r="L234" s="63"/>
      <c r="M234" s="63"/>
      <c r="N234" s="125"/>
    </row>
    <row r="235" spans="1:14" ht="9.75" customHeight="1"/>
    <row r="236" spans="1:14" ht="9.75" customHeight="1">
      <c r="A236" s="35"/>
      <c r="B236" s="34"/>
      <c r="C236" s="59"/>
      <c r="D236" s="60"/>
      <c r="E236" s="312"/>
      <c r="L236" s="63"/>
      <c r="M236" s="63"/>
      <c r="N236" s="125"/>
    </row>
    <row r="237" spans="1:14" ht="9.75" customHeight="1"/>
    <row r="238" spans="1:14" ht="9.75" customHeight="1">
      <c r="A238" s="35"/>
      <c r="B238" s="34"/>
      <c r="C238" s="59"/>
      <c r="D238" s="60"/>
      <c r="E238" s="312"/>
      <c r="L238" s="63"/>
      <c r="M238" s="63"/>
      <c r="N238" s="125"/>
    </row>
    <row r="239" spans="1:14" ht="9.75" customHeight="1"/>
    <row r="240" spans="1:14" ht="9.75" customHeight="1">
      <c r="A240" s="35"/>
      <c r="B240" s="34"/>
      <c r="C240" s="59"/>
      <c r="D240" s="60"/>
      <c r="E240" s="312"/>
      <c r="L240" s="63"/>
      <c r="M240" s="63"/>
      <c r="N240" s="125"/>
    </row>
    <row r="241" spans="1:14" ht="9.75" customHeight="1"/>
    <row r="242" spans="1:14" ht="9.75" customHeight="1">
      <c r="A242" s="35"/>
      <c r="B242" s="34"/>
      <c r="C242" s="59"/>
      <c r="D242" s="60"/>
      <c r="E242" s="312"/>
      <c r="L242" s="63"/>
      <c r="M242" s="63"/>
      <c r="N242" s="125"/>
    </row>
    <row r="243" spans="1:14" ht="9.75" customHeight="1"/>
    <row r="244" spans="1:14" ht="9.75" customHeight="1">
      <c r="A244" s="35"/>
      <c r="B244" s="34"/>
      <c r="C244" s="59"/>
      <c r="D244" s="60"/>
      <c r="E244" s="312"/>
      <c r="L244" s="63"/>
      <c r="M244" s="63"/>
      <c r="N244" s="125"/>
    </row>
    <row r="245" spans="1:14" ht="9.75" customHeight="1"/>
    <row r="246" spans="1:14" ht="9.75" customHeight="1">
      <c r="A246" s="35"/>
      <c r="B246" s="34"/>
      <c r="C246" s="59"/>
      <c r="D246" s="60"/>
      <c r="E246" s="312"/>
      <c r="L246" s="63"/>
      <c r="M246" s="63"/>
      <c r="N246" s="125"/>
    </row>
    <row r="247" spans="1:14" ht="9.75" customHeight="1"/>
    <row r="248" spans="1:14" ht="9.75" customHeight="1">
      <c r="A248" s="35"/>
      <c r="B248" s="34"/>
      <c r="C248" s="59"/>
      <c r="D248" s="60"/>
      <c r="E248" s="312"/>
      <c r="L248" s="63"/>
      <c r="M248" s="63"/>
      <c r="N248" s="125"/>
    </row>
    <row r="249" spans="1:14" ht="9.75" customHeight="1"/>
    <row r="250" spans="1:14" ht="9.75" customHeight="1">
      <c r="A250" s="35"/>
      <c r="B250" s="34"/>
      <c r="C250" s="59"/>
      <c r="D250" s="60"/>
      <c r="E250" s="312"/>
      <c r="L250" s="63"/>
      <c r="M250" s="63"/>
      <c r="N250" s="125"/>
    </row>
    <row r="251" spans="1:14" ht="9.75" customHeight="1"/>
    <row r="252" spans="1:14" ht="9.75" customHeight="1">
      <c r="A252" s="35"/>
      <c r="B252" s="34"/>
      <c r="C252" s="59"/>
      <c r="D252" s="60"/>
      <c r="E252" s="312"/>
      <c r="L252" s="63"/>
      <c r="M252" s="63"/>
      <c r="N252" s="125"/>
    </row>
    <row r="253" spans="1:14" ht="9.75" customHeight="1"/>
    <row r="254" spans="1:14" ht="9.75" customHeight="1">
      <c r="A254" s="35"/>
      <c r="B254" s="34"/>
      <c r="C254" s="59"/>
      <c r="D254" s="60"/>
      <c r="E254" s="312"/>
      <c r="L254" s="63"/>
      <c r="M254" s="63"/>
      <c r="N254" s="125"/>
    </row>
    <row r="255" spans="1:14" ht="9.75" customHeight="1"/>
    <row r="256" spans="1:14" ht="9.75" customHeight="1">
      <c r="A256" s="35"/>
      <c r="B256" s="34"/>
      <c r="C256" s="59"/>
      <c r="D256" s="60"/>
      <c r="E256" s="312"/>
      <c r="L256" s="63"/>
      <c r="M256" s="63"/>
      <c r="N256" s="125"/>
    </row>
    <row r="257" spans="1:14" ht="9.75" customHeight="1"/>
    <row r="258" spans="1:14" ht="9.75" customHeight="1">
      <c r="A258" s="35"/>
      <c r="B258" s="34"/>
      <c r="C258" s="59"/>
      <c r="D258" s="60"/>
      <c r="E258" s="312"/>
      <c r="L258" s="63"/>
      <c r="M258" s="63"/>
      <c r="N258" s="125"/>
    </row>
    <row r="259" spans="1:14" ht="9.75" customHeight="1"/>
    <row r="260" spans="1:14" ht="9.75" customHeight="1">
      <c r="A260" s="35"/>
      <c r="B260" s="34"/>
      <c r="C260" s="59"/>
      <c r="D260" s="60"/>
      <c r="E260" s="312"/>
      <c r="L260" s="63"/>
      <c r="M260" s="63"/>
      <c r="N260" s="125"/>
    </row>
    <row r="261" spans="1:14" ht="9.75" customHeight="1"/>
    <row r="262" spans="1:14" ht="9.75" customHeight="1">
      <c r="A262" s="35"/>
      <c r="B262" s="34"/>
      <c r="C262" s="59"/>
      <c r="D262" s="60"/>
      <c r="E262" s="312"/>
      <c r="L262" s="63"/>
      <c r="M262" s="63"/>
      <c r="N262" s="125"/>
    </row>
    <row r="263" spans="1:14" ht="9.75" customHeight="1"/>
    <row r="264" spans="1:14" ht="9.75" customHeight="1">
      <c r="A264" s="35"/>
      <c r="B264" s="34"/>
      <c r="C264" s="59"/>
      <c r="D264" s="60"/>
      <c r="E264" s="312"/>
      <c r="L264" s="63"/>
      <c r="M264" s="63"/>
      <c r="N264" s="125"/>
    </row>
    <row r="265" spans="1:14" ht="9.75" customHeight="1"/>
    <row r="266" spans="1:14" ht="9.75" customHeight="1">
      <c r="A266" s="35"/>
      <c r="B266" s="34"/>
      <c r="C266" s="59"/>
      <c r="D266" s="60"/>
      <c r="E266" s="312"/>
      <c r="L266" s="63"/>
      <c r="M266" s="63"/>
      <c r="N266" s="125"/>
    </row>
    <row r="267" spans="1:14" ht="9.75" customHeight="1"/>
    <row r="268" spans="1:14" ht="9.75" customHeight="1">
      <c r="A268" s="35"/>
      <c r="B268" s="34"/>
      <c r="C268" s="59"/>
      <c r="D268" s="60"/>
      <c r="E268" s="312"/>
      <c r="L268" s="63"/>
      <c r="M268" s="63"/>
      <c r="N268" s="125"/>
    </row>
    <row r="269" spans="1:14" ht="9.75" customHeight="1"/>
    <row r="270" spans="1:14" ht="9.75" customHeight="1">
      <c r="A270" s="35"/>
      <c r="B270" s="34"/>
      <c r="C270" s="59"/>
      <c r="D270" s="60"/>
      <c r="E270" s="312"/>
      <c r="L270" s="63"/>
      <c r="M270" s="63"/>
      <c r="N270" s="125"/>
    </row>
    <row r="271" spans="1:14" ht="9.75" customHeight="1"/>
    <row r="272" spans="1:14" ht="9.75" customHeight="1">
      <c r="A272" s="35"/>
      <c r="B272" s="34"/>
      <c r="C272" s="59"/>
      <c r="D272" s="60"/>
      <c r="E272" s="312"/>
      <c r="L272" s="63"/>
      <c r="M272" s="63"/>
      <c r="N272" s="125"/>
    </row>
    <row r="273" spans="1:14" ht="9.75" customHeight="1"/>
    <row r="274" spans="1:14" ht="9.75" customHeight="1">
      <c r="A274" s="35"/>
      <c r="B274" s="34"/>
      <c r="C274" s="59"/>
      <c r="D274" s="60"/>
      <c r="E274" s="312"/>
      <c r="L274" s="63"/>
      <c r="M274" s="63"/>
      <c r="N274" s="125"/>
    </row>
    <row r="275" spans="1:14" ht="9.75" customHeight="1"/>
    <row r="276" spans="1:14" ht="9.75" customHeight="1">
      <c r="A276" s="35"/>
      <c r="B276" s="34"/>
      <c r="C276" s="59"/>
      <c r="D276" s="60"/>
      <c r="E276" s="312"/>
      <c r="L276" s="63"/>
      <c r="M276" s="63"/>
      <c r="N276" s="125"/>
    </row>
    <row r="277" spans="1:14" ht="9.75" customHeight="1"/>
    <row r="278" spans="1:14" ht="9.75" customHeight="1">
      <c r="A278" s="35"/>
      <c r="B278" s="34"/>
      <c r="C278" s="59"/>
      <c r="D278" s="60"/>
      <c r="E278" s="312"/>
      <c r="L278" s="63"/>
      <c r="M278" s="63"/>
      <c r="N278" s="125"/>
    </row>
    <row r="279" spans="1:14" ht="9.75" customHeight="1"/>
    <row r="280" spans="1:14" ht="9.75" customHeight="1">
      <c r="A280" s="35"/>
      <c r="B280" s="34"/>
      <c r="C280" s="59"/>
      <c r="D280" s="60"/>
      <c r="E280" s="312"/>
      <c r="L280" s="63"/>
      <c r="M280" s="63"/>
      <c r="N280" s="125"/>
    </row>
    <row r="281" spans="1:14" ht="9.75" customHeight="1"/>
    <row r="282" spans="1:14" ht="9.75" customHeight="1">
      <c r="A282" s="35"/>
      <c r="B282" s="34"/>
      <c r="C282" s="59"/>
      <c r="D282" s="60"/>
      <c r="E282" s="312"/>
      <c r="L282" s="63"/>
      <c r="M282" s="63"/>
      <c r="N282" s="125"/>
    </row>
    <row r="283" spans="1:14" ht="9.75" customHeight="1"/>
    <row r="284" spans="1:14" ht="9.75" customHeight="1">
      <c r="A284" s="35"/>
      <c r="B284" s="34"/>
      <c r="C284" s="59"/>
      <c r="D284" s="60"/>
      <c r="E284" s="312"/>
      <c r="L284" s="63"/>
      <c r="M284" s="63"/>
      <c r="N284" s="125"/>
    </row>
    <row r="285" spans="1:14" ht="9.75" customHeight="1"/>
    <row r="286" spans="1:14" ht="9.75" customHeight="1">
      <c r="A286" s="35"/>
      <c r="B286" s="34"/>
      <c r="C286" s="59"/>
      <c r="D286" s="60"/>
      <c r="E286" s="312"/>
      <c r="L286" s="63"/>
      <c r="M286" s="63"/>
      <c r="N286" s="125"/>
    </row>
    <row r="287" spans="1:14" ht="9.75" customHeight="1"/>
    <row r="288" spans="1:14" ht="9.75" customHeight="1">
      <c r="A288" s="35"/>
      <c r="B288" s="34"/>
      <c r="C288" s="59"/>
      <c r="D288" s="60"/>
      <c r="E288" s="312"/>
      <c r="L288" s="63"/>
      <c r="M288" s="63"/>
      <c r="N288" s="125"/>
    </row>
    <row r="289" spans="1:14" ht="9.75" customHeight="1"/>
    <row r="290" spans="1:14" ht="9.75" customHeight="1">
      <c r="A290" s="35"/>
      <c r="B290" s="34"/>
      <c r="C290" s="59"/>
      <c r="D290" s="60"/>
      <c r="E290" s="312"/>
      <c r="L290" s="63"/>
      <c r="M290" s="63"/>
      <c r="N290" s="125"/>
    </row>
    <row r="291" spans="1:14" ht="9.75" customHeight="1"/>
    <row r="292" spans="1:14" ht="9.75" customHeight="1">
      <c r="A292" s="35"/>
      <c r="B292" s="34"/>
      <c r="C292" s="59"/>
      <c r="D292" s="60"/>
      <c r="E292" s="312"/>
      <c r="L292" s="63"/>
      <c r="M292" s="63"/>
      <c r="N292" s="125"/>
    </row>
    <row r="293" spans="1:14" ht="9.75" customHeight="1"/>
    <row r="294" spans="1:14" ht="9.75" customHeight="1">
      <c r="A294" s="35"/>
      <c r="B294" s="34"/>
      <c r="C294" s="59"/>
      <c r="D294" s="60"/>
      <c r="E294" s="312"/>
      <c r="L294" s="63"/>
      <c r="M294" s="63"/>
      <c r="N294" s="125"/>
    </row>
    <row r="295" spans="1:14" ht="9.75" customHeight="1"/>
    <row r="296" spans="1:14" ht="9.75" customHeight="1">
      <c r="A296" s="35"/>
      <c r="B296" s="34"/>
      <c r="C296" s="59"/>
      <c r="D296" s="60"/>
      <c r="E296" s="312"/>
      <c r="L296" s="63"/>
      <c r="M296" s="63"/>
      <c r="N296" s="125"/>
    </row>
    <row r="297" spans="1:14" ht="9.75" customHeight="1"/>
    <row r="298" spans="1:14" ht="9.75" customHeight="1">
      <c r="A298" s="35"/>
      <c r="B298" s="34"/>
      <c r="C298" s="59"/>
      <c r="D298" s="60"/>
      <c r="E298" s="312"/>
      <c r="L298" s="63"/>
      <c r="M298" s="63"/>
      <c r="N298" s="125"/>
    </row>
    <row r="299" spans="1:14" ht="9.75" customHeight="1"/>
    <row r="300" spans="1:14" ht="9.75" customHeight="1">
      <c r="A300" s="35"/>
      <c r="B300" s="34"/>
      <c r="C300" s="59"/>
      <c r="D300" s="60"/>
      <c r="E300" s="312"/>
      <c r="L300" s="63"/>
      <c r="M300" s="63"/>
      <c r="N300" s="125"/>
    </row>
    <row r="301" spans="1:14" ht="9.75" customHeight="1"/>
    <row r="302" spans="1:14" ht="9.75" customHeight="1">
      <c r="A302" s="35"/>
      <c r="B302" s="34"/>
      <c r="C302" s="59"/>
      <c r="D302" s="60"/>
      <c r="E302" s="312"/>
      <c r="L302" s="63"/>
      <c r="M302" s="63"/>
      <c r="N302" s="125"/>
    </row>
    <row r="303" spans="1:14" ht="9.75" customHeight="1"/>
    <row r="304" spans="1:14" ht="9.75" customHeight="1">
      <c r="A304" s="35"/>
      <c r="B304" s="34"/>
      <c r="C304" s="59"/>
      <c r="D304" s="60"/>
      <c r="E304" s="312"/>
      <c r="L304" s="63"/>
      <c r="M304" s="63"/>
      <c r="N304" s="125"/>
    </row>
    <row r="305" spans="1:14" ht="9.75" customHeight="1"/>
    <row r="306" spans="1:14" ht="9.75" customHeight="1">
      <c r="A306" s="35"/>
      <c r="B306" s="34"/>
      <c r="C306" s="59"/>
      <c r="D306" s="60"/>
      <c r="E306" s="312"/>
      <c r="L306" s="63"/>
      <c r="M306" s="63"/>
      <c r="N306" s="125"/>
    </row>
    <row r="307" spans="1:14" ht="9.75" customHeight="1"/>
    <row r="308" spans="1:14" ht="9.75" customHeight="1">
      <c r="A308" s="35"/>
      <c r="B308" s="34"/>
      <c r="C308" s="59"/>
      <c r="D308" s="60"/>
      <c r="E308" s="312"/>
      <c r="L308" s="63"/>
      <c r="M308" s="63"/>
      <c r="N308" s="125"/>
    </row>
    <row r="309" spans="1:14" ht="9.75" customHeight="1"/>
    <row r="310" spans="1:14" ht="9.75" customHeight="1">
      <c r="A310" s="35"/>
      <c r="B310" s="34"/>
      <c r="C310" s="59"/>
      <c r="D310" s="60"/>
      <c r="E310" s="312"/>
      <c r="L310" s="63"/>
      <c r="M310" s="63"/>
      <c r="N310" s="125"/>
    </row>
    <row r="311" spans="1:14" ht="9.75" customHeight="1"/>
    <row r="312" spans="1:14" ht="9.75" customHeight="1">
      <c r="A312" s="35"/>
      <c r="B312" s="34"/>
      <c r="C312" s="59"/>
      <c r="D312" s="60"/>
      <c r="E312" s="312"/>
      <c r="L312" s="63"/>
      <c r="M312" s="63"/>
      <c r="N312" s="125"/>
    </row>
    <row r="313" spans="1:14" ht="9.75" customHeight="1"/>
    <row r="314" spans="1:14" ht="9.75" customHeight="1">
      <c r="A314" s="35"/>
      <c r="B314" s="34"/>
      <c r="C314" s="59"/>
      <c r="D314" s="60"/>
      <c r="E314" s="312"/>
      <c r="L314" s="63"/>
      <c r="M314" s="63"/>
      <c r="N314" s="125"/>
    </row>
    <row r="315" spans="1:14" ht="9.75" customHeight="1"/>
    <row r="316" spans="1:14" ht="9.75" customHeight="1">
      <c r="A316" s="35"/>
      <c r="B316" s="34"/>
      <c r="C316" s="59"/>
      <c r="D316" s="60"/>
      <c r="E316" s="312"/>
      <c r="L316" s="63"/>
      <c r="M316" s="63"/>
      <c r="N316" s="125"/>
    </row>
    <row r="317" spans="1:14" ht="9.75" customHeight="1"/>
    <row r="318" spans="1:14" ht="9.75" customHeight="1">
      <c r="A318" s="35"/>
      <c r="B318" s="34"/>
      <c r="C318" s="59"/>
      <c r="D318" s="60"/>
      <c r="E318" s="312"/>
      <c r="L318" s="63"/>
      <c r="M318" s="63"/>
      <c r="N318" s="125"/>
    </row>
    <row r="319" spans="1:14" ht="9.75" customHeight="1"/>
    <row r="320" spans="1:14" ht="9.75" customHeight="1">
      <c r="A320" s="35"/>
      <c r="B320" s="34"/>
      <c r="C320" s="59"/>
      <c r="D320" s="60"/>
      <c r="E320" s="312"/>
      <c r="L320" s="63"/>
      <c r="M320" s="63"/>
      <c r="N320" s="125"/>
    </row>
    <row r="321" spans="1:14" ht="9.75" customHeight="1"/>
    <row r="322" spans="1:14" ht="9.75" customHeight="1">
      <c r="A322" s="35"/>
      <c r="B322" s="34"/>
      <c r="C322" s="59"/>
      <c r="D322" s="60"/>
      <c r="E322" s="312"/>
      <c r="L322" s="63"/>
      <c r="M322" s="63"/>
      <c r="N322" s="125"/>
    </row>
    <row r="323" spans="1:14" ht="9.75" customHeight="1"/>
    <row r="324" spans="1:14" ht="9.75" customHeight="1">
      <c r="A324" s="35"/>
      <c r="B324" s="34"/>
      <c r="C324" s="59"/>
      <c r="D324" s="60"/>
      <c r="E324" s="312"/>
      <c r="L324" s="63"/>
      <c r="M324" s="63"/>
      <c r="N324" s="125"/>
    </row>
    <row r="325" spans="1:14" ht="9.75" customHeight="1"/>
    <row r="326" spans="1:14" ht="9.75" customHeight="1">
      <c r="A326" s="35"/>
      <c r="B326" s="34"/>
      <c r="C326" s="59"/>
      <c r="D326" s="60"/>
      <c r="E326" s="312"/>
      <c r="L326" s="63"/>
      <c r="M326" s="63"/>
      <c r="N326" s="125"/>
    </row>
    <row r="327" spans="1:14" ht="9.75" customHeight="1"/>
    <row r="328" spans="1:14" ht="9.75" customHeight="1">
      <c r="A328" s="35"/>
      <c r="B328" s="34"/>
      <c r="C328" s="59"/>
      <c r="D328" s="60"/>
      <c r="E328" s="312"/>
      <c r="L328" s="63"/>
      <c r="M328" s="63"/>
      <c r="N328" s="125"/>
    </row>
    <row r="329" spans="1:14" ht="9.75" customHeight="1"/>
    <row r="330" spans="1:14" ht="9.75" customHeight="1">
      <c r="A330" s="35"/>
      <c r="B330" s="34"/>
      <c r="C330" s="59"/>
      <c r="D330" s="60"/>
      <c r="E330" s="312"/>
      <c r="L330" s="63"/>
      <c r="M330" s="63"/>
      <c r="N330" s="125"/>
    </row>
    <row r="331" spans="1:14" ht="9.75" customHeight="1"/>
    <row r="332" spans="1:14" ht="9.75" customHeight="1">
      <c r="A332" s="35"/>
      <c r="B332" s="34"/>
      <c r="C332" s="59"/>
      <c r="D332" s="60"/>
      <c r="E332" s="312"/>
      <c r="L332" s="63"/>
      <c r="M332" s="63"/>
      <c r="N332" s="125"/>
    </row>
    <row r="333" spans="1:14" ht="9.75" customHeight="1"/>
    <row r="334" spans="1:14" ht="9.75" customHeight="1">
      <c r="A334" s="35"/>
      <c r="B334" s="34"/>
      <c r="C334" s="59"/>
      <c r="D334" s="60"/>
      <c r="E334" s="312"/>
      <c r="L334" s="63"/>
      <c r="M334" s="63"/>
      <c r="N334" s="125"/>
    </row>
    <row r="335" spans="1:14" ht="9.75" customHeight="1"/>
    <row r="336" spans="1:14" ht="9.75" customHeight="1">
      <c r="A336" s="35"/>
      <c r="B336" s="34"/>
      <c r="C336" s="59"/>
      <c r="D336" s="60"/>
      <c r="E336" s="312"/>
      <c r="L336" s="63"/>
      <c r="M336" s="63"/>
      <c r="N336" s="125"/>
    </row>
    <row r="337" spans="1:14" ht="9.75" customHeight="1"/>
    <row r="338" spans="1:14" ht="9.75" customHeight="1">
      <c r="A338" s="35"/>
      <c r="B338" s="34"/>
      <c r="C338" s="59"/>
      <c r="D338" s="60"/>
      <c r="E338" s="312"/>
      <c r="L338" s="63"/>
      <c r="M338" s="63"/>
      <c r="N338" s="125"/>
    </row>
    <row r="339" spans="1:14" ht="9.75" customHeight="1"/>
    <row r="340" spans="1:14" ht="9.75" customHeight="1">
      <c r="A340" s="35"/>
      <c r="B340" s="34"/>
      <c r="C340" s="59"/>
      <c r="D340" s="60"/>
      <c r="E340" s="312"/>
      <c r="L340" s="63"/>
      <c r="M340" s="63"/>
      <c r="N340" s="125"/>
    </row>
    <row r="341" spans="1:14" ht="9.75" customHeight="1"/>
    <row r="342" spans="1:14" ht="9.75" customHeight="1">
      <c r="A342" s="35"/>
      <c r="B342" s="34"/>
      <c r="C342" s="59"/>
      <c r="D342" s="60"/>
      <c r="E342" s="312"/>
      <c r="L342" s="63"/>
      <c r="M342" s="63"/>
      <c r="N342" s="125"/>
    </row>
    <row r="343" spans="1:14" ht="9.75" customHeight="1"/>
    <row r="344" spans="1:14" ht="9.75" customHeight="1">
      <c r="A344" s="35"/>
      <c r="B344" s="34"/>
      <c r="C344" s="59"/>
      <c r="D344" s="60"/>
      <c r="E344" s="312"/>
      <c r="L344" s="63"/>
      <c r="M344" s="63"/>
      <c r="N344" s="125"/>
    </row>
    <row r="345" spans="1:14" ht="9.75" customHeight="1"/>
    <row r="346" spans="1:14" ht="9.75" customHeight="1">
      <c r="A346" s="35"/>
      <c r="B346" s="34"/>
      <c r="C346" s="59"/>
      <c r="D346" s="60"/>
      <c r="E346" s="312"/>
      <c r="L346" s="63"/>
      <c r="M346" s="63"/>
      <c r="N346" s="125"/>
    </row>
    <row r="347" spans="1:14" ht="9.75" customHeight="1"/>
    <row r="348" spans="1:14" ht="9.75" customHeight="1">
      <c r="A348" s="35"/>
      <c r="B348" s="34"/>
      <c r="C348" s="59"/>
      <c r="D348" s="60"/>
      <c r="E348" s="312"/>
      <c r="L348" s="63"/>
      <c r="M348" s="63"/>
      <c r="N348" s="125"/>
    </row>
    <row r="349" spans="1:14" ht="9.75" customHeight="1"/>
    <row r="350" spans="1:14" ht="9.75" customHeight="1">
      <c r="A350" s="35"/>
      <c r="B350" s="34"/>
      <c r="C350" s="59"/>
      <c r="D350" s="60"/>
      <c r="E350" s="312"/>
      <c r="L350" s="63"/>
      <c r="M350" s="63"/>
      <c r="N350" s="125"/>
    </row>
    <row r="351" spans="1:14" ht="9.75" customHeight="1"/>
    <row r="352" spans="1:14" ht="9.75" customHeight="1">
      <c r="A352" s="35"/>
      <c r="B352" s="34"/>
      <c r="C352" s="59"/>
      <c r="D352" s="60"/>
      <c r="E352" s="312"/>
      <c r="L352" s="63"/>
      <c r="M352" s="63"/>
      <c r="N352" s="125"/>
    </row>
    <row r="353" spans="1:14" ht="9.75" customHeight="1"/>
    <row r="354" spans="1:14" ht="9.75" customHeight="1">
      <c r="A354" s="35"/>
      <c r="B354" s="34"/>
      <c r="C354" s="59"/>
      <c r="D354" s="60"/>
      <c r="E354" s="312"/>
      <c r="L354" s="63"/>
      <c r="M354" s="63"/>
      <c r="N354" s="125"/>
    </row>
    <row r="355" spans="1:14" ht="9.75" customHeight="1"/>
    <row r="356" spans="1:14" ht="9.75" customHeight="1">
      <c r="A356" s="35"/>
      <c r="B356" s="34"/>
      <c r="C356" s="59"/>
      <c r="D356" s="60"/>
      <c r="E356" s="312"/>
      <c r="L356" s="63"/>
      <c r="M356" s="63"/>
      <c r="N356" s="125"/>
    </row>
    <row r="357" spans="1:14" ht="9.75" customHeight="1"/>
    <row r="358" spans="1:14" ht="9.75" customHeight="1">
      <c r="A358" s="35"/>
      <c r="B358" s="34"/>
      <c r="C358" s="59"/>
      <c r="D358" s="60"/>
      <c r="E358" s="312"/>
      <c r="L358" s="63"/>
      <c r="M358" s="63"/>
      <c r="N358" s="125"/>
    </row>
    <row r="359" spans="1:14" ht="9.75" customHeight="1"/>
    <row r="360" spans="1:14" ht="9.75" customHeight="1">
      <c r="A360" s="35"/>
      <c r="B360" s="34"/>
      <c r="C360" s="59"/>
      <c r="D360" s="60"/>
      <c r="E360" s="312"/>
      <c r="L360" s="63"/>
      <c r="M360" s="63"/>
      <c r="N360" s="125"/>
    </row>
    <row r="361" spans="1:14" ht="9.75" customHeight="1"/>
    <row r="362" spans="1:14" ht="9.75" customHeight="1">
      <c r="A362" s="35"/>
      <c r="B362" s="34"/>
      <c r="C362" s="59"/>
      <c r="D362" s="60"/>
      <c r="E362" s="312"/>
      <c r="L362" s="63"/>
      <c r="M362" s="63"/>
      <c r="N362" s="125"/>
    </row>
    <row r="363" spans="1:14" ht="9.75" customHeight="1"/>
    <row r="364" spans="1:14" ht="9.75" customHeight="1">
      <c r="A364" s="35"/>
      <c r="B364" s="34"/>
      <c r="C364" s="59"/>
      <c r="D364" s="60"/>
      <c r="E364" s="312"/>
      <c r="L364" s="63"/>
      <c r="M364" s="63"/>
      <c r="N364" s="125"/>
    </row>
    <row r="365" spans="1:14" ht="9.75" customHeight="1"/>
    <row r="366" spans="1:14" ht="9.75" customHeight="1">
      <c r="A366" s="35"/>
      <c r="B366" s="34"/>
      <c r="C366" s="59"/>
      <c r="D366" s="60"/>
      <c r="E366" s="312"/>
      <c r="L366" s="63"/>
      <c r="M366" s="63"/>
      <c r="N366" s="125"/>
    </row>
    <row r="367" spans="1:14" ht="9.75" customHeight="1"/>
    <row r="368" spans="1:14" ht="9.75" customHeight="1">
      <c r="A368" s="35"/>
      <c r="B368" s="34"/>
      <c r="C368" s="59"/>
      <c r="D368" s="60"/>
      <c r="E368" s="312"/>
      <c r="L368" s="63"/>
      <c r="M368" s="63"/>
      <c r="N368" s="125"/>
    </row>
    <row r="369" spans="1:14" ht="9.75" customHeight="1"/>
    <row r="370" spans="1:14" ht="9.75" customHeight="1">
      <c r="A370" s="35"/>
      <c r="B370" s="34"/>
      <c r="C370" s="59"/>
      <c r="D370" s="60"/>
      <c r="E370" s="312"/>
      <c r="L370" s="63"/>
      <c r="M370" s="63"/>
      <c r="N370" s="125"/>
    </row>
    <row r="371" spans="1:14" ht="9.75" customHeight="1"/>
    <row r="372" spans="1:14" ht="9.75" customHeight="1">
      <c r="A372" s="35"/>
      <c r="B372" s="34"/>
      <c r="C372" s="59"/>
      <c r="D372" s="60"/>
      <c r="E372" s="312"/>
      <c r="L372" s="63"/>
      <c r="M372" s="63"/>
      <c r="N372" s="125"/>
    </row>
    <row r="373" spans="1:14" ht="9.75" customHeight="1"/>
    <row r="374" spans="1:14" ht="9.75" customHeight="1">
      <c r="A374" s="35"/>
      <c r="B374" s="34"/>
      <c r="C374" s="59"/>
      <c r="D374" s="60"/>
      <c r="E374" s="312"/>
      <c r="L374" s="63"/>
      <c r="M374" s="63"/>
      <c r="N374" s="125"/>
    </row>
    <row r="375" spans="1:14" ht="9.75" customHeight="1"/>
    <row r="376" spans="1:14" ht="9.75" customHeight="1">
      <c r="A376" s="35"/>
      <c r="B376" s="34"/>
      <c r="C376" s="59"/>
      <c r="D376" s="60"/>
      <c r="E376" s="312"/>
      <c r="L376" s="63"/>
      <c r="M376" s="63"/>
      <c r="N376" s="125"/>
    </row>
    <row r="377" spans="1:14" ht="9.75" customHeight="1"/>
    <row r="378" spans="1:14" ht="9.75" customHeight="1">
      <c r="A378" s="35"/>
      <c r="B378" s="34"/>
      <c r="C378" s="59"/>
      <c r="D378" s="60"/>
      <c r="E378" s="312"/>
      <c r="L378" s="63"/>
      <c r="M378" s="63"/>
      <c r="N378" s="125"/>
    </row>
    <row r="379" spans="1:14" ht="9.75" customHeight="1"/>
    <row r="380" spans="1:14" ht="9.75" customHeight="1">
      <c r="A380" s="35"/>
      <c r="B380" s="34"/>
      <c r="C380" s="59"/>
      <c r="D380" s="60"/>
      <c r="E380" s="312"/>
      <c r="L380" s="63"/>
      <c r="M380" s="63"/>
      <c r="N380" s="125"/>
    </row>
    <row r="381" spans="1:14" ht="9.75" customHeight="1"/>
    <row r="382" spans="1:14" ht="9.75" customHeight="1">
      <c r="A382" s="35"/>
      <c r="B382" s="34"/>
      <c r="C382" s="59"/>
      <c r="D382" s="60"/>
      <c r="E382" s="312"/>
      <c r="L382" s="63"/>
      <c r="M382" s="63"/>
      <c r="N382" s="125"/>
    </row>
    <row r="383" spans="1:14" ht="9.75" customHeight="1"/>
    <row r="384" spans="1:14" ht="9.75" customHeight="1">
      <c r="A384" s="35"/>
      <c r="B384" s="34"/>
      <c r="C384" s="59"/>
      <c r="D384" s="60"/>
      <c r="E384" s="312"/>
      <c r="L384" s="63"/>
      <c r="M384" s="63"/>
      <c r="N384" s="125"/>
    </row>
    <row r="385" spans="1:14" ht="9.75" customHeight="1"/>
    <row r="386" spans="1:14" ht="9.75" customHeight="1">
      <c r="A386" s="35"/>
      <c r="B386" s="34"/>
      <c r="C386" s="59"/>
      <c r="D386" s="60"/>
      <c r="E386" s="312"/>
      <c r="L386" s="63"/>
      <c r="M386" s="63"/>
      <c r="N386" s="125"/>
    </row>
    <row r="387" spans="1:14" ht="9.75" customHeight="1"/>
    <row r="388" spans="1:14" ht="9.75" customHeight="1">
      <c r="A388" s="35"/>
      <c r="B388" s="34"/>
      <c r="C388" s="59"/>
      <c r="D388" s="60"/>
      <c r="E388" s="312"/>
      <c r="L388" s="63"/>
      <c r="M388" s="63"/>
      <c r="N388" s="125"/>
    </row>
    <row r="389" spans="1:14" ht="9.75" customHeight="1"/>
    <row r="390" spans="1:14" ht="9.75" customHeight="1">
      <c r="A390" s="35"/>
      <c r="B390" s="34"/>
      <c r="C390" s="59"/>
      <c r="D390" s="60"/>
      <c r="E390" s="312"/>
      <c r="L390" s="63"/>
      <c r="M390" s="63"/>
      <c r="N390" s="125"/>
    </row>
    <row r="391" spans="1:14" ht="9.75" customHeight="1"/>
    <row r="392" spans="1:14" ht="9.75" customHeight="1">
      <c r="A392" s="35"/>
      <c r="B392" s="34"/>
      <c r="C392" s="59"/>
      <c r="D392" s="60"/>
      <c r="E392" s="312"/>
      <c r="L392" s="63"/>
      <c r="M392" s="63"/>
      <c r="N392" s="125"/>
    </row>
    <row r="393" spans="1:14" ht="9.75" customHeight="1"/>
    <row r="394" spans="1:14" ht="9.75" customHeight="1">
      <c r="A394" s="35"/>
      <c r="B394" s="34"/>
      <c r="C394" s="59"/>
      <c r="D394" s="60"/>
      <c r="E394" s="312"/>
      <c r="L394" s="63"/>
      <c r="M394" s="63"/>
      <c r="N394" s="125"/>
    </row>
    <row r="395" spans="1:14" ht="9.75" customHeight="1"/>
    <row r="396" spans="1:14" ht="9.75" customHeight="1">
      <c r="A396" s="35"/>
      <c r="B396" s="34"/>
      <c r="C396" s="59"/>
      <c r="D396" s="60"/>
      <c r="E396" s="312"/>
      <c r="L396" s="63"/>
      <c r="M396" s="63"/>
      <c r="N396" s="125"/>
    </row>
    <row r="397" spans="1:14" ht="9.75" customHeight="1"/>
    <row r="398" spans="1:14" ht="9.75" customHeight="1">
      <c r="A398" s="35"/>
      <c r="B398" s="34"/>
      <c r="C398" s="59"/>
      <c r="D398" s="60"/>
      <c r="E398" s="312"/>
      <c r="L398" s="63"/>
      <c r="M398" s="63"/>
      <c r="N398" s="125"/>
    </row>
    <row r="399" spans="1:14" ht="9.75" customHeight="1"/>
    <row r="400" spans="1:14" ht="9.75" customHeight="1">
      <c r="A400" s="35"/>
      <c r="B400" s="34"/>
      <c r="C400" s="59"/>
      <c r="D400" s="60"/>
      <c r="E400" s="312"/>
      <c r="L400" s="63"/>
      <c r="M400" s="63"/>
      <c r="N400" s="125"/>
    </row>
    <row r="401" spans="1:14" ht="9.75" customHeight="1"/>
    <row r="402" spans="1:14" ht="9.75" customHeight="1">
      <c r="A402" s="35"/>
      <c r="B402" s="34"/>
      <c r="C402" s="59"/>
      <c r="D402" s="60"/>
      <c r="E402" s="312"/>
      <c r="L402" s="63"/>
      <c r="M402" s="63"/>
      <c r="N402" s="125"/>
    </row>
    <row r="403" spans="1:14" ht="9.75" customHeight="1"/>
    <row r="404" spans="1:14" ht="9.75" customHeight="1">
      <c r="A404" s="35"/>
      <c r="B404" s="34"/>
      <c r="C404" s="59"/>
      <c r="D404" s="60"/>
      <c r="E404" s="312"/>
      <c r="L404" s="63"/>
      <c r="M404" s="63"/>
      <c r="N404" s="125"/>
    </row>
    <row r="405" spans="1:14" ht="9.75" customHeight="1"/>
    <row r="406" spans="1:14" ht="9.75" customHeight="1">
      <c r="A406" s="35"/>
      <c r="B406" s="34"/>
      <c r="C406" s="59"/>
      <c r="D406" s="60"/>
      <c r="E406" s="312"/>
      <c r="L406" s="63"/>
      <c r="M406" s="63"/>
      <c r="N406" s="125"/>
    </row>
    <row r="407" spans="1:14" ht="9.75" customHeight="1"/>
    <row r="408" spans="1:14" ht="9.75" customHeight="1">
      <c r="A408" s="35"/>
      <c r="B408" s="34"/>
      <c r="C408" s="59"/>
      <c r="D408" s="60"/>
      <c r="E408" s="312"/>
      <c r="L408" s="63"/>
      <c r="M408" s="63"/>
      <c r="N408" s="125"/>
    </row>
    <row r="409" spans="1:14" ht="9.75" customHeight="1"/>
    <row r="410" spans="1:14" ht="9.75" customHeight="1">
      <c r="A410" s="35"/>
      <c r="B410" s="34"/>
      <c r="C410" s="59"/>
      <c r="D410" s="60"/>
      <c r="E410" s="312"/>
      <c r="L410" s="63"/>
      <c r="M410" s="63"/>
      <c r="N410" s="125"/>
    </row>
    <row r="411" spans="1:14" ht="9.75" customHeight="1"/>
    <row r="412" spans="1:14" ht="9.75" customHeight="1">
      <c r="A412" s="35"/>
      <c r="B412" s="34"/>
      <c r="C412" s="59"/>
      <c r="D412" s="60"/>
      <c r="E412" s="312"/>
      <c r="L412" s="63"/>
      <c r="M412" s="63"/>
      <c r="N412" s="125"/>
    </row>
    <row r="413" spans="1:14" ht="9.75" customHeight="1"/>
    <row r="414" spans="1:14" ht="9.75" customHeight="1">
      <c r="A414" s="35"/>
      <c r="B414" s="34"/>
      <c r="C414" s="59"/>
      <c r="D414" s="60"/>
      <c r="E414" s="312"/>
      <c r="L414" s="63"/>
      <c r="M414" s="63"/>
      <c r="N414" s="125"/>
    </row>
    <row r="415" spans="1:14" ht="9.75" customHeight="1"/>
    <row r="416" spans="1:14" ht="9.75" customHeight="1">
      <c r="A416" s="35"/>
      <c r="B416" s="34"/>
      <c r="C416" s="59"/>
      <c r="D416" s="60"/>
      <c r="E416" s="312"/>
      <c r="L416" s="63"/>
      <c r="M416" s="63"/>
      <c r="N416" s="125"/>
    </row>
    <row r="417" spans="1:14" ht="9.75" customHeight="1"/>
    <row r="418" spans="1:14" ht="9.75" customHeight="1">
      <c r="A418" s="35"/>
      <c r="B418" s="34"/>
      <c r="C418" s="59"/>
      <c r="D418" s="60"/>
      <c r="E418" s="312"/>
      <c r="L418" s="63"/>
      <c r="M418" s="63"/>
      <c r="N418" s="125"/>
    </row>
    <row r="419" spans="1:14" ht="9.75" customHeight="1"/>
    <row r="420" spans="1:14" ht="9.75" customHeight="1">
      <c r="A420" s="35"/>
      <c r="B420" s="34"/>
      <c r="C420" s="59"/>
      <c r="D420" s="60"/>
      <c r="E420" s="312"/>
      <c r="L420" s="63"/>
      <c r="M420" s="63"/>
      <c r="N420" s="125"/>
    </row>
    <row r="421" spans="1:14" ht="9.75" customHeight="1"/>
    <row r="422" spans="1:14" ht="9.75" customHeight="1">
      <c r="A422" s="35"/>
      <c r="B422" s="34"/>
      <c r="C422" s="59"/>
      <c r="D422" s="60"/>
      <c r="E422" s="312"/>
      <c r="L422" s="63"/>
      <c r="M422" s="63"/>
      <c r="N422" s="125"/>
    </row>
    <row r="423" spans="1:14" ht="9.75" customHeight="1"/>
    <row r="424" spans="1:14" ht="9.75" customHeight="1">
      <c r="A424" s="35"/>
      <c r="B424" s="34"/>
      <c r="C424" s="59"/>
      <c r="D424" s="60"/>
      <c r="E424" s="312"/>
      <c r="L424" s="63"/>
      <c r="M424" s="63"/>
      <c r="N424" s="125"/>
    </row>
    <row r="425" spans="1:14" ht="9.75" customHeight="1"/>
    <row r="426" spans="1:14" ht="9.75" customHeight="1">
      <c r="A426" s="35"/>
      <c r="B426" s="34"/>
      <c r="C426" s="59"/>
      <c r="D426" s="60"/>
      <c r="E426" s="312"/>
      <c r="L426" s="63"/>
      <c r="M426" s="63"/>
      <c r="N426" s="125"/>
    </row>
    <row r="427" spans="1:14" ht="9.75" customHeight="1"/>
    <row r="428" spans="1:14" ht="9.75" customHeight="1">
      <c r="A428" s="35"/>
      <c r="B428" s="34"/>
      <c r="C428" s="59"/>
      <c r="D428" s="60"/>
      <c r="E428" s="312"/>
      <c r="L428" s="63"/>
      <c r="M428" s="63"/>
      <c r="N428" s="125"/>
    </row>
    <row r="429" spans="1:14" ht="9.75" customHeight="1"/>
    <row r="430" spans="1:14" ht="9.75" customHeight="1">
      <c r="A430" s="35"/>
      <c r="B430" s="34"/>
      <c r="C430" s="59"/>
      <c r="D430" s="60"/>
      <c r="E430" s="312"/>
      <c r="L430" s="63"/>
      <c r="M430" s="63"/>
      <c r="N430" s="125"/>
    </row>
    <row r="431" spans="1:14" ht="9.75" customHeight="1"/>
    <row r="432" spans="1:14" ht="9.75" customHeight="1">
      <c r="A432" s="35"/>
      <c r="B432" s="34"/>
      <c r="C432" s="59"/>
      <c r="D432" s="60"/>
      <c r="E432" s="312"/>
      <c r="L432" s="63"/>
      <c r="M432" s="63"/>
      <c r="N432" s="125"/>
    </row>
    <row r="433" spans="1:14" ht="9.75" customHeight="1"/>
    <row r="434" spans="1:14" ht="9.75" customHeight="1">
      <c r="A434" s="35"/>
      <c r="B434" s="34"/>
      <c r="C434" s="59"/>
      <c r="D434" s="60"/>
      <c r="E434" s="312"/>
      <c r="L434" s="63"/>
      <c r="M434" s="63"/>
      <c r="N434" s="125"/>
    </row>
    <row r="435" spans="1:14" ht="9.75" customHeight="1"/>
    <row r="436" spans="1:14" ht="9.75" customHeight="1">
      <c r="A436" s="35"/>
      <c r="B436" s="34"/>
      <c r="C436" s="59"/>
      <c r="D436" s="60"/>
      <c r="E436" s="312"/>
      <c r="L436" s="63"/>
      <c r="M436" s="63"/>
      <c r="N436" s="125"/>
    </row>
    <row r="437" spans="1:14" ht="9.75" customHeight="1"/>
    <row r="438" spans="1:14" ht="9.75" customHeight="1">
      <c r="A438" s="35"/>
      <c r="B438" s="34"/>
      <c r="C438" s="59"/>
      <c r="D438" s="60"/>
      <c r="E438" s="312"/>
      <c r="L438" s="63"/>
      <c r="M438" s="63"/>
      <c r="N438" s="125"/>
    </row>
    <row r="439" spans="1:14" ht="9.75" customHeight="1"/>
    <row r="440" spans="1:14" ht="9.75" customHeight="1">
      <c r="A440" s="35"/>
      <c r="B440" s="34"/>
      <c r="C440" s="59"/>
      <c r="D440" s="60"/>
      <c r="E440" s="312"/>
      <c r="L440" s="63"/>
      <c r="M440" s="63"/>
      <c r="N440" s="125"/>
    </row>
    <row r="441" spans="1:14" ht="9.75" customHeight="1"/>
    <row r="442" spans="1:14" ht="9.75" customHeight="1">
      <c r="A442" s="35"/>
      <c r="B442" s="34"/>
      <c r="C442" s="59"/>
      <c r="D442" s="60"/>
      <c r="E442" s="312"/>
      <c r="L442" s="63"/>
      <c r="M442" s="63"/>
      <c r="N442" s="125"/>
    </row>
    <row r="443" spans="1:14" ht="9.75" customHeight="1"/>
    <row r="444" spans="1:14" ht="9.75" customHeight="1">
      <c r="A444" s="35"/>
      <c r="B444" s="34"/>
      <c r="C444" s="59"/>
      <c r="D444" s="60"/>
      <c r="E444" s="312"/>
      <c r="L444" s="63"/>
      <c r="M444" s="63"/>
      <c r="N444" s="125"/>
    </row>
    <row r="445" spans="1:14" ht="9.75" customHeight="1"/>
    <row r="446" spans="1:14" ht="9.75" customHeight="1">
      <c r="A446" s="35"/>
      <c r="B446" s="34"/>
      <c r="C446" s="59"/>
      <c r="D446" s="60"/>
      <c r="E446" s="312"/>
      <c r="L446" s="63"/>
      <c r="M446" s="63"/>
      <c r="N446" s="125"/>
    </row>
    <row r="447" spans="1:14" ht="9.75" customHeight="1"/>
    <row r="448" spans="1:14" ht="9.75" customHeight="1">
      <c r="A448" s="35"/>
      <c r="B448" s="34"/>
      <c r="C448" s="59"/>
      <c r="D448" s="60"/>
      <c r="E448" s="312"/>
      <c r="L448" s="63"/>
      <c r="M448" s="63"/>
      <c r="N448" s="125"/>
    </row>
    <row r="449" spans="3:3" ht="9.75" customHeight="1"/>
    <row r="450" spans="3:3" ht="9.75" customHeight="1">
      <c r="C450" s="31"/>
    </row>
    <row r="451" spans="3:3" ht="9.75" customHeight="1">
      <c r="C451" s="31"/>
    </row>
    <row r="452" spans="3:3" ht="9.75" customHeight="1">
      <c r="C452" s="31"/>
    </row>
    <row r="453" spans="3:3" ht="9.75" customHeight="1">
      <c r="C453" s="31"/>
    </row>
    <row r="454" spans="3:3" ht="9.75" customHeight="1">
      <c r="C454" s="31"/>
    </row>
    <row r="456" spans="3:3">
      <c r="C456" s="31"/>
    </row>
  </sheetData>
  <customSheetViews>
    <customSheetView guid="{06556FE9-B8C4-4E17-80A8-BA793DFF0C44}" showPageBreaks="1" showGridLines="0" fitToPage="1" printArea="1" view="pageBreakPreview">
      <selection activeCell="B20" sqref="B20"/>
      <pageMargins left="0.25" right="0.25" top="0.75" bottom="0.75" header="0.3" footer="0.3"/>
      <printOptions horizontalCentered="1"/>
      <pageSetup paperSize="9" scale="87" orientation="portrait" r:id="rId1"/>
      <headerFooter alignWithMargins="0"/>
    </customSheetView>
    <customSheetView guid="{2C87A04D-D5D0-456D-8648-810D3672A6F3}" scale="120" showPageBreaks="1" showGridLines="0" fitToPage="1" printArea="1" view="pageBreakPreview">
      <selection activeCell="D31" sqref="D31"/>
      <pageMargins left="0.59" right="0.59" top="0.59" bottom="0.39000000000000007" header="0.51" footer="0.51"/>
      <printOptions horizontalCentered="1"/>
      <pageSetup paperSize="9" scale="80" orientation="portrait" r:id="rId2"/>
      <headerFooter alignWithMargins="0"/>
    </customSheetView>
    <customSheetView guid="{6FB56C55-23D8-4EFE-98BF-21B5C302E4A0}" showPageBreaks="1" showGridLines="0" fitToPage="1" printArea="1" view="pageBreakPreview">
      <selection activeCell="B20" sqref="B20"/>
      <pageMargins left="0.25" right="0.25" top="0.75" bottom="0.75" header="0.3" footer="0.3"/>
      <printOptions horizontalCentered="1"/>
      <pageSetup paperSize="9" scale="87" orientation="portrait" r:id="rId3"/>
      <headerFooter alignWithMargins="0"/>
    </customSheetView>
  </customSheetViews>
  <mergeCells count="29">
    <mergeCell ref="C17:C19"/>
    <mergeCell ref="C20:C21"/>
    <mergeCell ref="F34:H34"/>
    <mergeCell ref="I34:K34"/>
    <mergeCell ref="C9:C11"/>
    <mergeCell ref="C15:C16"/>
    <mergeCell ref="C12:C14"/>
    <mergeCell ref="I15:I16"/>
    <mergeCell ref="J15:J16"/>
    <mergeCell ref="N12:N14"/>
    <mergeCell ref="M9:M11"/>
    <mergeCell ref="N9:N11"/>
    <mergeCell ref="M17:M19"/>
    <mergeCell ref="N17:N19"/>
    <mergeCell ref="M15:M16"/>
    <mergeCell ref="M12:M14"/>
    <mergeCell ref="L17:L19"/>
    <mergeCell ref="I20:I21"/>
    <mergeCell ref="J20:J21"/>
    <mergeCell ref="L20:L21"/>
    <mergeCell ref="N15:N16"/>
    <mergeCell ref="M20:M21"/>
    <mergeCell ref="N20:N21"/>
    <mergeCell ref="F4:K4"/>
    <mergeCell ref="L15:L16"/>
    <mergeCell ref="L12:L14"/>
    <mergeCell ref="F9:F11"/>
    <mergeCell ref="G9:G11"/>
    <mergeCell ref="L9:L11"/>
  </mergeCells>
  <phoneticPr fontId="0"/>
  <printOptions horizontalCentered="1"/>
  <pageMargins left="0.25" right="0.25" top="0.75" bottom="0.75" header="0.3" footer="0.3"/>
  <pageSetup paperSize="9" scale="8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3"/>
  <sheetViews>
    <sheetView showGridLines="0" view="pageBreakPreview" zoomScale="145" zoomScaleNormal="170" zoomScaleSheetLayoutView="145" zoomScalePageLayoutView="138" workbookViewId="0">
      <selection activeCell="B12" sqref="B12"/>
    </sheetView>
  </sheetViews>
  <sheetFormatPr baseColWidth="10" defaultColWidth="8" defaultRowHeight="9"/>
  <cols>
    <col min="1" max="1" width="10.28515625" style="31" bestFit="1" customWidth="1"/>
    <col min="2" max="2" width="38" style="31" customWidth="1"/>
    <col min="3" max="3" width="17.140625" style="31" bestFit="1" customWidth="1"/>
    <col min="4" max="4" width="7.7109375" style="31" bestFit="1" customWidth="1"/>
    <col min="5" max="16" width="3.140625" style="31" customWidth="1"/>
    <col min="17" max="18" width="4.7109375" style="31" customWidth="1"/>
    <col min="19" max="20" width="8.7109375" style="31" customWidth="1"/>
    <col min="21" max="244" width="6.140625" style="31" customWidth="1"/>
    <col min="245" max="16384" width="8" style="31"/>
  </cols>
  <sheetData>
    <row r="1" spans="1:28" ht="15.75">
      <c r="A1" s="34" t="s">
        <v>393</v>
      </c>
      <c r="B1" s="127" t="s">
        <v>56</v>
      </c>
      <c r="C1" s="36"/>
      <c r="D1" s="129"/>
      <c r="R1" s="150"/>
      <c r="S1" s="60"/>
      <c r="T1" s="151" t="s">
        <v>237</v>
      </c>
      <c r="U1" s="60"/>
      <c r="V1" s="60"/>
      <c r="W1" s="60"/>
      <c r="X1" s="60"/>
      <c r="Y1" s="60"/>
      <c r="Z1" s="60"/>
      <c r="AA1" s="60"/>
      <c r="AB1" s="60"/>
    </row>
    <row r="2" spans="1:28" ht="15.75">
      <c r="A2" s="34"/>
      <c r="B2" s="127"/>
      <c r="C2" s="36"/>
      <c r="D2" s="129"/>
      <c r="R2" s="150"/>
      <c r="S2" s="60"/>
      <c r="T2" s="151"/>
      <c r="U2" s="60"/>
      <c r="V2" s="60"/>
      <c r="W2" s="60"/>
      <c r="X2" s="60"/>
      <c r="Y2" s="60"/>
      <c r="Z2" s="60"/>
      <c r="AA2" s="60"/>
      <c r="AB2" s="60"/>
    </row>
    <row r="3" spans="1:28" ht="14.1" customHeight="1">
      <c r="A3" s="2"/>
      <c r="C3" s="36"/>
      <c r="D3" s="129"/>
      <c r="E3" s="152"/>
      <c r="F3" s="152"/>
      <c r="G3" s="152"/>
      <c r="H3" s="152"/>
      <c r="I3" s="152"/>
      <c r="J3" s="152"/>
      <c r="K3" s="62"/>
      <c r="L3" s="62"/>
      <c r="M3" s="62"/>
      <c r="N3" s="62"/>
      <c r="O3" s="62"/>
      <c r="P3" s="62"/>
    </row>
    <row r="4" spans="1:28" ht="10.35" customHeight="1">
      <c r="A4" s="3" t="s">
        <v>77</v>
      </c>
      <c r="B4" s="4" t="s">
        <v>68</v>
      </c>
      <c r="C4" s="5" t="s">
        <v>19</v>
      </c>
      <c r="D4" s="6" t="s">
        <v>20</v>
      </c>
      <c r="E4" s="343" t="s">
        <v>110</v>
      </c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  <c r="Q4" s="343" t="s">
        <v>116</v>
      </c>
      <c r="R4" s="345"/>
      <c r="S4" s="7" t="s">
        <v>64</v>
      </c>
      <c r="T4" s="122" t="s">
        <v>118</v>
      </c>
    </row>
    <row r="5" spans="1:28" ht="10.35" customHeight="1">
      <c r="A5" s="8"/>
      <c r="B5" s="153"/>
      <c r="C5" s="9" t="s">
        <v>74</v>
      </c>
      <c r="D5" s="154"/>
      <c r="E5" s="10"/>
      <c r="F5" s="10" t="s">
        <v>136</v>
      </c>
      <c r="G5" s="11"/>
      <c r="H5" s="12"/>
      <c r="I5" s="10" t="s">
        <v>137</v>
      </c>
      <c r="J5" s="13"/>
      <c r="K5" s="10"/>
      <c r="L5" s="10" t="s">
        <v>138</v>
      </c>
      <c r="M5" s="11"/>
      <c r="N5" s="12"/>
      <c r="O5" s="10" t="s">
        <v>139</v>
      </c>
      <c r="P5" s="13"/>
      <c r="Q5" s="14"/>
      <c r="R5" s="15"/>
      <c r="S5" s="16" t="s">
        <v>109</v>
      </c>
      <c r="T5" s="124" t="s">
        <v>207</v>
      </c>
    </row>
    <row r="6" spans="1:28" ht="10.35" customHeight="1">
      <c r="A6" s="17"/>
      <c r="B6" s="18"/>
      <c r="C6" s="19" t="s">
        <v>57</v>
      </c>
      <c r="D6" s="20"/>
      <c r="E6" s="21" t="s">
        <v>21</v>
      </c>
      <c r="F6" s="22" t="s">
        <v>22</v>
      </c>
      <c r="G6" s="22" t="s">
        <v>112</v>
      </c>
      <c r="H6" s="22" t="s">
        <v>21</v>
      </c>
      <c r="I6" s="22" t="s">
        <v>22</v>
      </c>
      <c r="J6" s="23" t="s">
        <v>112</v>
      </c>
      <c r="K6" s="24" t="s">
        <v>21</v>
      </c>
      <c r="L6" s="22" t="s">
        <v>22</v>
      </c>
      <c r="M6" s="22" t="s">
        <v>112</v>
      </c>
      <c r="N6" s="22" t="s">
        <v>21</v>
      </c>
      <c r="O6" s="22" t="s">
        <v>22</v>
      </c>
      <c r="P6" s="23" t="s">
        <v>112</v>
      </c>
      <c r="Q6" s="25" t="s">
        <v>240</v>
      </c>
      <c r="R6" s="26" t="s">
        <v>241</v>
      </c>
      <c r="S6" s="16" t="s">
        <v>208</v>
      </c>
      <c r="T6" s="124"/>
    </row>
    <row r="7" spans="1:28" s="34" customFormat="1" ht="10.35" customHeight="1">
      <c r="A7" s="155"/>
      <c r="B7" s="156"/>
      <c r="C7" s="138"/>
      <c r="D7" s="301"/>
      <c r="E7" s="50"/>
      <c r="F7" s="45"/>
      <c r="G7" s="45"/>
      <c r="H7" s="45"/>
      <c r="I7" s="45"/>
      <c r="J7" s="53"/>
      <c r="K7" s="84"/>
      <c r="L7" s="45"/>
      <c r="M7" s="45"/>
      <c r="N7" s="45"/>
      <c r="O7" s="45"/>
      <c r="P7" s="46"/>
      <c r="Q7" s="50"/>
      <c r="R7" s="53"/>
      <c r="S7" s="84"/>
      <c r="T7" s="46"/>
    </row>
    <row r="8" spans="1:28" s="34" customFormat="1" ht="10.35" customHeight="1">
      <c r="A8" s="41"/>
      <c r="B8" s="156" t="s">
        <v>67</v>
      </c>
      <c r="C8" s="138"/>
      <c r="D8" s="301"/>
      <c r="E8" s="50"/>
      <c r="F8" s="45"/>
      <c r="G8" s="45"/>
      <c r="H8" s="45"/>
      <c r="I8" s="45"/>
      <c r="J8" s="53"/>
      <c r="K8" s="84"/>
      <c r="L8" s="45"/>
      <c r="M8" s="45"/>
      <c r="N8" s="45"/>
      <c r="O8" s="45"/>
      <c r="P8" s="46"/>
      <c r="Q8" s="248">
        <f>SUM(Q9:Q17)</f>
        <v>39</v>
      </c>
      <c r="R8" s="53"/>
      <c r="S8" s="84"/>
      <c r="T8" s="46"/>
    </row>
    <row r="9" spans="1:28" ht="10.35" customHeight="1">
      <c r="A9" s="41" t="s">
        <v>346</v>
      </c>
      <c r="B9" s="157" t="s">
        <v>106</v>
      </c>
      <c r="C9" s="52" t="s">
        <v>305</v>
      </c>
      <c r="D9" s="44" t="s">
        <v>70</v>
      </c>
      <c r="E9" s="118">
        <v>3</v>
      </c>
      <c r="F9" s="27">
        <v>2</v>
      </c>
      <c r="G9" s="27"/>
      <c r="H9" s="27"/>
      <c r="I9" s="27"/>
      <c r="J9" s="119"/>
      <c r="K9" s="120"/>
      <c r="L9" s="27"/>
      <c r="M9" s="27"/>
      <c r="N9" s="27"/>
      <c r="O9" s="27"/>
      <c r="P9" s="121"/>
      <c r="Q9" s="235">
        <v>5</v>
      </c>
      <c r="R9" s="33"/>
      <c r="S9" s="158" t="s">
        <v>120</v>
      </c>
      <c r="T9" s="44" t="s">
        <v>80</v>
      </c>
      <c r="U9" s="60"/>
    </row>
    <row r="10" spans="1:28" ht="10.35" customHeight="1">
      <c r="A10" s="159" t="s">
        <v>52</v>
      </c>
      <c r="B10" s="157" t="s">
        <v>107</v>
      </c>
      <c r="C10" s="52" t="s">
        <v>305</v>
      </c>
      <c r="D10" s="44" t="s">
        <v>70</v>
      </c>
      <c r="E10" s="50"/>
      <c r="F10" s="45"/>
      <c r="G10" s="45"/>
      <c r="H10" s="27">
        <v>2</v>
      </c>
      <c r="I10" s="27">
        <v>2</v>
      </c>
      <c r="J10" s="119"/>
      <c r="K10" s="84"/>
      <c r="L10" s="45"/>
      <c r="M10" s="45"/>
      <c r="N10" s="45"/>
      <c r="O10" s="45"/>
      <c r="P10" s="46"/>
      <c r="Q10" s="54">
        <f t="shared" ref="Q10:Q15" si="0">SUM(E10:J10)</f>
        <v>4</v>
      </c>
      <c r="R10" s="33"/>
      <c r="S10" s="158" t="s">
        <v>119</v>
      </c>
      <c r="T10" s="44" t="s">
        <v>80</v>
      </c>
    </row>
    <row r="11" spans="1:28" ht="10.35" customHeight="1">
      <c r="A11" s="42" t="s">
        <v>357</v>
      </c>
      <c r="B11" s="157" t="s">
        <v>398</v>
      </c>
      <c r="C11" s="52" t="s">
        <v>306</v>
      </c>
      <c r="D11" s="44" t="s">
        <v>70</v>
      </c>
      <c r="E11" s="118"/>
      <c r="F11" s="27"/>
      <c r="G11" s="27"/>
      <c r="H11" s="27">
        <v>2</v>
      </c>
      <c r="I11" s="27">
        <v>2</v>
      </c>
      <c r="J11" s="119"/>
      <c r="K11" s="120"/>
      <c r="L11" s="27"/>
      <c r="M11" s="27"/>
      <c r="N11" s="27"/>
      <c r="O11" s="27"/>
      <c r="P11" s="121"/>
      <c r="Q11" s="235">
        <v>4</v>
      </c>
      <c r="R11" s="28"/>
      <c r="S11" s="158" t="s">
        <v>119</v>
      </c>
      <c r="T11" s="44" t="s">
        <v>80</v>
      </c>
    </row>
    <row r="12" spans="1:28" ht="10.35" customHeight="1">
      <c r="A12" s="42" t="s">
        <v>83</v>
      </c>
      <c r="B12" s="157" t="s">
        <v>280</v>
      </c>
      <c r="C12" s="52" t="s">
        <v>281</v>
      </c>
      <c r="D12" s="44" t="s">
        <v>34</v>
      </c>
      <c r="E12" s="50"/>
      <c r="F12" s="46"/>
      <c r="G12" s="46"/>
      <c r="H12" s="121">
        <v>3</v>
      </c>
      <c r="I12" s="121">
        <v>1</v>
      </c>
      <c r="J12" s="119"/>
      <c r="K12" s="84"/>
      <c r="L12" s="45"/>
      <c r="M12" s="45"/>
      <c r="N12" s="45"/>
      <c r="O12" s="45"/>
      <c r="P12" s="46"/>
      <c r="Q12" s="54">
        <f t="shared" si="0"/>
        <v>4</v>
      </c>
      <c r="R12" s="33"/>
      <c r="S12" s="158" t="s">
        <v>127</v>
      </c>
      <c r="T12" s="44"/>
    </row>
    <row r="13" spans="1:28" ht="10.35" customHeight="1">
      <c r="A13" s="41" t="s">
        <v>140</v>
      </c>
      <c r="B13" s="157" t="s">
        <v>221</v>
      </c>
      <c r="C13" s="272" t="s">
        <v>365</v>
      </c>
      <c r="D13" s="44" t="s">
        <v>34</v>
      </c>
      <c r="E13" s="160">
        <v>3</v>
      </c>
      <c r="F13" s="55">
        <v>1</v>
      </c>
      <c r="G13" s="46"/>
      <c r="H13" s="121"/>
      <c r="I13" s="121"/>
      <c r="J13" s="119"/>
      <c r="K13" s="84"/>
      <c r="L13" s="45"/>
      <c r="M13" s="45"/>
      <c r="N13" s="45"/>
      <c r="O13" s="45"/>
      <c r="P13" s="46"/>
      <c r="Q13" s="54">
        <f t="shared" si="0"/>
        <v>4</v>
      </c>
      <c r="R13" s="33"/>
      <c r="S13" s="158" t="s">
        <v>120</v>
      </c>
      <c r="T13" s="44" t="s">
        <v>80</v>
      </c>
    </row>
    <row r="14" spans="1:28" ht="10.35" customHeight="1">
      <c r="A14" s="42" t="s">
        <v>399</v>
      </c>
      <c r="B14" s="157" t="s">
        <v>396</v>
      </c>
      <c r="C14" s="52" t="s">
        <v>397</v>
      </c>
      <c r="D14" s="44" t="s">
        <v>70</v>
      </c>
      <c r="E14" s="118"/>
      <c r="F14" s="27"/>
      <c r="G14" s="27"/>
      <c r="H14" s="27">
        <v>2</v>
      </c>
      <c r="I14" s="27">
        <v>2</v>
      </c>
      <c r="J14" s="119"/>
      <c r="K14" s="120"/>
      <c r="L14" s="27"/>
      <c r="M14" s="27"/>
      <c r="N14" s="27"/>
      <c r="O14" s="27"/>
      <c r="P14" s="121"/>
      <c r="Q14" s="235">
        <v>4</v>
      </c>
      <c r="R14" s="28"/>
      <c r="S14" s="158" t="s">
        <v>119</v>
      </c>
      <c r="T14" s="44" t="s">
        <v>80</v>
      </c>
    </row>
    <row r="15" spans="1:28" ht="10.35" customHeight="1">
      <c r="A15" s="41" t="s">
        <v>264</v>
      </c>
      <c r="B15" s="157" t="s">
        <v>307</v>
      </c>
      <c r="C15" s="52" t="s">
        <v>250</v>
      </c>
      <c r="D15" s="44" t="s">
        <v>71</v>
      </c>
      <c r="E15" s="50">
        <v>4</v>
      </c>
      <c r="F15" s="45">
        <v>2</v>
      </c>
      <c r="G15" s="45"/>
      <c r="H15" s="27"/>
      <c r="I15" s="93"/>
      <c r="J15" s="119"/>
      <c r="K15" s="84"/>
      <c r="L15" s="45"/>
      <c r="M15" s="45"/>
      <c r="N15" s="45"/>
      <c r="O15" s="45"/>
      <c r="P15" s="46"/>
      <c r="Q15" s="54">
        <f t="shared" si="0"/>
        <v>6</v>
      </c>
      <c r="R15" s="33"/>
      <c r="S15" s="158" t="s">
        <v>120</v>
      </c>
      <c r="T15" s="44" t="s">
        <v>80</v>
      </c>
    </row>
    <row r="16" spans="1:28" ht="10.35" customHeight="1">
      <c r="A16" s="42" t="s">
        <v>347</v>
      </c>
      <c r="B16" s="157" t="s">
        <v>58</v>
      </c>
      <c r="C16" s="52" t="s">
        <v>375</v>
      </c>
      <c r="D16" s="44" t="s">
        <v>70</v>
      </c>
      <c r="E16" s="118">
        <v>2</v>
      </c>
      <c r="F16" s="27">
        <v>2</v>
      </c>
      <c r="G16" s="27"/>
      <c r="H16" s="27"/>
      <c r="I16" s="27"/>
      <c r="J16" s="119"/>
      <c r="K16" s="120"/>
      <c r="L16" s="27"/>
      <c r="M16" s="27"/>
      <c r="N16" s="27"/>
      <c r="O16" s="27"/>
      <c r="P16" s="121"/>
      <c r="Q16" s="235">
        <v>4</v>
      </c>
      <c r="R16" s="28"/>
      <c r="S16" s="158" t="s">
        <v>120</v>
      </c>
      <c r="T16" s="44" t="s">
        <v>80</v>
      </c>
      <c r="U16" s="60"/>
    </row>
    <row r="17" spans="1:21" ht="10.35" customHeight="1">
      <c r="A17" s="41" t="s">
        <v>84</v>
      </c>
      <c r="B17" s="157" t="s">
        <v>217</v>
      </c>
      <c r="C17" s="142" t="s">
        <v>196</v>
      </c>
      <c r="D17" s="44" t="s">
        <v>34</v>
      </c>
      <c r="E17" s="50">
        <v>3</v>
      </c>
      <c r="F17" s="45">
        <v>1</v>
      </c>
      <c r="G17" s="45"/>
      <c r="H17" s="27"/>
      <c r="I17" s="27"/>
      <c r="J17" s="119"/>
      <c r="K17" s="84"/>
      <c r="L17" s="45"/>
      <c r="M17" s="45"/>
      <c r="N17" s="45"/>
      <c r="O17" s="45"/>
      <c r="P17" s="46"/>
      <c r="Q17" s="54">
        <f>SUM(E17:J17)</f>
        <v>4</v>
      </c>
      <c r="R17" s="33"/>
      <c r="S17" s="158" t="s">
        <v>120</v>
      </c>
      <c r="T17" s="44" t="s">
        <v>80</v>
      </c>
    </row>
    <row r="18" spans="1:21" ht="10.35" customHeight="1">
      <c r="A18" s="41"/>
      <c r="B18" s="157"/>
      <c r="C18" s="52"/>
      <c r="D18" s="44"/>
      <c r="E18" s="50"/>
      <c r="F18" s="45"/>
      <c r="G18" s="45"/>
      <c r="H18" s="27"/>
      <c r="I18" s="27"/>
      <c r="J18" s="119"/>
      <c r="K18" s="97"/>
      <c r="L18" s="95"/>
      <c r="M18" s="95"/>
      <c r="N18" s="95"/>
      <c r="O18" s="45"/>
      <c r="P18" s="46"/>
      <c r="Q18" s="50"/>
      <c r="R18" s="53"/>
      <c r="S18" s="158"/>
      <c r="T18" s="44"/>
    </row>
    <row r="19" spans="1:21" ht="10.35" customHeight="1">
      <c r="A19" s="41"/>
      <c r="B19" s="156" t="s">
        <v>66</v>
      </c>
      <c r="C19" s="52"/>
      <c r="D19" s="44"/>
      <c r="E19" s="50"/>
      <c r="F19" s="45"/>
      <c r="G19" s="45"/>
      <c r="H19" s="27"/>
      <c r="I19" s="27"/>
      <c r="J19" s="119"/>
      <c r="K19" s="84"/>
      <c r="L19" s="45"/>
      <c r="M19" s="45"/>
      <c r="N19" s="45"/>
      <c r="O19" s="45"/>
      <c r="P19" s="46"/>
      <c r="Q19" s="248">
        <f>SUM(Q20:Q26)</f>
        <v>21</v>
      </c>
      <c r="R19" s="53"/>
      <c r="S19" s="158"/>
      <c r="T19" s="44"/>
    </row>
    <row r="20" spans="1:21" ht="10.35" customHeight="1">
      <c r="A20" s="41" t="s">
        <v>86</v>
      </c>
      <c r="B20" s="157" t="s">
        <v>282</v>
      </c>
      <c r="C20" s="52" t="s">
        <v>260</v>
      </c>
      <c r="D20" s="44" t="s">
        <v>34</v>
      </c>
      <c r="E20" s="50"/>
      <c r="F20" s="45"/>
      <c r="G20" s="45"/>
      <c r="H20" s="27">
        <v>2</v>
      </c>
      <c r="I20" s="27">
        <v>1</v>
      </c>
      <c r="J20" s="119"/>
      <c r="K20" s="84"/>
      <c r="L20" s="45"/>
      <c r="M20" s="45"/>
      <c r="N20" s="45"/>
      <c r="O20" s="45"/>
      <c r="P20" s="46"/>
      <c r="Q20" s="54">
        <f>SUM(E20:J20)</f>
        <v>3</v>
      </c>
      <c r="R20" s="33"/>
      <c r="S20" s="158" t="s">
        <v>119</v>
      </c>
      <c r="T20" s="44" t="s">
        <v>80</v>
      </c>
    </row>
    <row r="21" spans="1:21" ht="10.35" customHeight="1">
      <c r="A21" s="42" t="s">
        <v>141</v>
      </c>
      <c r="B21" s="161" t="s">
        <v>209</v>
      </c>
      <c r="C21" s="52" t="s">
        <v>257</v>
      </c>
      <c r="D21" s="44" t="s">
        <v>34</v>
      </c>
      <c r="E21" s="50"/>
      <c r="F21" s="45"/>
      <c r="G21" s="45"/>
      <c r="H21" s="27">
        <v>2</v>
      </c>
      <c r="I21" s="27">
        <v>1</v>
      </c>
      <c r="J21" s="119"/>
      <c r="K21" s="84"/>
      <c r="L21" s="45"/>
      <c r="M21" s="45"/>
      <c r="N21" s="45"/>
      <c r="O21" s="45"/>
      <c r="P21" s="46"/>
      <c r="Q21" s="54">
        <f>SUM(E21:J21)</f>
        <v>3</v>
      </c>
      <c r="R21" s="33"/>
      <c r="S21" s="158" t="s">
        <v>119</v>
      </c>
      <c r="T21" s="44" t="s">
        <v>80</v>
      </c>
    </row>
    <row r="22" spans="1:21" ht="10.35" customHeight="1">
      <c r="A22" s="274" t="s">
        <v>224</v>
      </c>
      <c r="B22" s="277" t="s">
        <v>377</v>
      </c>
      <c r="C22" s="272" t="s">
        <v>366</v>
      </c>
      <c r="D22" s="44" t="s">
        <v>117</v>
      </c>
      <c r="E22" s="118">
        <v>2</v>
      </c>
      <c r="F22" s="27">
        <v>1</v>
      </c>
      <c r="G22" s="121"/>
      <c r="H22" s="27"/>
      <c r="I22" s="27"/>
      <c r="J22" s="119"/>
      <c r="K22" s="120"/>
      <c r="L22" s="27"/>
      <c r="M22" s="27"/>
      <c r="N22" s="27"/>
      <c r="O22" s="27"/>
      <c r="P22" s="121"/>
      <c r="Q22" s="279">
        <f>SUM(E22:G22)</f>
        <v>3</v>
      </c>
      <c r="R22" s="278"/>
      <c r="S22" s="235" t="s">
        <v>120</v>
      </c>
      <c r="T22" s="259" t="s">
        <v>80</v>
      </c>
      <c r="U22" s="60"/>
    </row>
    <row r="23" spans="1:21" ht="10.35" customHeight="1">
      <c r="A23" s="274" t="s">
        <v>389</v>
      </c>
      <c r="B23" s="305" t="s">
        <v>388</v>
      </c>
      <c r="C23" s="272" t="s">
        <v>390</v>
      </c>
      <c r="D23" s="44" t="s">
        <v>117</v>
      </c>
      <c r="E23" s="118"/>
      <c r="F23" s="27"/>
      <c r="G23" s="121">
        <v>1</v>
      </c>
      <c r="H23" s="27"/>
      <c r="I23" s="27"/>
      <c r="J23" s="119"/>
      <c r="K23" s="120"/>
      <c r="L23" s="27"/>
      <c r="M23" s="27"/>
      <c r="N23" s="27"/>
      <c r="O23" s="27"/>
      <c r="P23" s="121"/>
      <c r="Q23" s="279">
        <v>1</v>
      </c>
      <c r="R23" s="278"/>
      <c r="S23" s="257" t="s">
        <v>127</v>
      </c>
      <c r="T23" s="259"/>
      <c r="U23" s="60"/>
    </row>
    <row r="24" spans="1:21" ht="10.35" customHeight="1">
      <c r="A24" s="41" t="s">
        <v>85</v>
      </c>
      <c r="B24" s="162" t="s">
        <v>155</v>
      </c>
      <c r="C24" s="52" t="s">
        <v>32</v>
      </c>
      <c r="D24" s="44" t="s">
        <v>34</v>
      </c>
      <c r="E24" s="163"/>
      <c r="F24" s="45"/>
      <c r="G24" s="45"/>
      <c r="H24" s="29">
        <v>4</v>
      </c>
      <c r="I24" s="27"/>
      <c r="J24" s="119"/>
      <c r="K24" s="164"/>
      <c r="L24" s="45"/>
      <c r="M24" s="45"/>
      <c r="N24" s="45"/>
      <c r="O24" s="45"/>
      <c r="P24" s="46"/>
      <c r="Q24" s="74">
        <f>SUM(E24:H24)</f>
        <v>4</v>
      </c>
      <c r="R24" s="33"/>
      <c r="S24" s="158" t="s">
        <v>119</v>
      </c>
      <c r="T24" s="44" t="s">
        <v>80</v>
      </c>
    </row>
    <row r="25" spans="1:21" ht="10.35" customHeight="1">
      <c r="A25" s="41" t="s">
        <v>338</v>
      </c>
      <c r="B25" s="255" t="s">
        <v>290</v>
      </c>
      <c r="C25" s="256" t="s">
        <v>159</v>
      </c>
      <c r="D25" s="44" t="s">
        <v>34</v>
      </c>
      <c r="E25" s="118"/>
      <c r="F25" s="27"/>
      <c r="G25" s="27"/>
      <c r="H25" s="121">
        <v>1</v>
      </c>
      <c r="I25" s="121">
        <v>1</v>
      </c>
      <c r="J25" s="119">
        <v>1</v>
      </c>
      <c r="K25" s="257"/>
      <c r="L25" s="258"/>
      <c r="M25" s="258"/>
      <c r="N25" s="258"/>
      <c r="O25" s="258"/>
      <c r="P25" s="259"/>
      <c r="Q25" s="235">
        <f t="shared" ref="Q25" si="1">SUM(E25:J25)</f>
        <v>3</v>
      </c>
      <c r="R25" s="28"/>
      <c r="S25" s="257" t="s">
        <v>127</v>
      </c>
      <c r="T25" s="259"/>
      <c r="U25" s="60"/>
    </row>
    <row r="26" spans="1:21" ht="10.35" customHeight="1">
      <c r="A26" s="41" t="s">
        <v>87</v>
      </c>
      <c r="B26" s="157" t="s">
        <v>210</v>
      </c>
      <c r="C26" s="256" t="s">
        <v>367</v>
      </c>
      <c r="D26" s="44" t="s">
        <v>34</v>
      </c>
      <c r="E26" s="50"/>
      <c r="F26" s="45"/>
      <c r="G26" s="45"/>
      <c r="H26" s="121">
        <v>2</v>
      </c>
      <c r="I26" s="121">
        <v>1</v>
      </c>
      <c r="J26" s="119">
        <v>1</v>
      </c>
      <c r="K26" s="158"/>
      <c r="L26" s="165"/>
      <c r="M26" s="165"/>
      <c r="N26" s="165"/>
      <c r="O26" s="165"/>
      <c r="P26" s="44"/>
      <c r="Q26" s="54">
        <f>SUM(E26:J26)</f>
        <v>4</v>
      </c>
      <c r="R26" s="33"/>
      <c r="S26" s="158" t="s">
        <v>119</v>
      </c>
      <c r="T26" s="44" t="s">
        <v>80</v>
      </c>
    </row>
    <row r="27" spans="1:21" ht="10.35" customHeight="1">
      <c r="A27" s="92"/>
      <c r="B27" s="98"/>
      <c r="C27" s="106"/>
      <c r="D27" s="113"/>
      <c r="E27" s="99"/>
      <c r="F27" s="100"/>
      <c r="G27" s="100"/>
      <c r="H27" s="102"/>
      <c r="I27" s="102"/>
      <c r="J27" s="101"/>
      <c r="K27" s="105"/>
      <c r="L27" s="107"/>
      <c r="M27" s="107"/>
      <c r="N27" s="107"/>
      <c r="O27" s="107"/>
      <c r="P27" s="91"/>
      <c r="Q27" s="103"/>
      <c r="R27" s="104"/>
      <c r="S27" s="105"/>
      <c r="T27" s="91"/>
    </row>
    <row r="28" spans="1:21" ht="10.35" customHeight="1">
      <c r="A28" s="41"/>
      <c r="B28" s="156" t="s">
        <v>6</v>
      </c>
      <c r="C28" s="52"/>
      <c r="D28" s="44"/>
      <c r="E28" s="50"/>
      <c r="F28" s="45"/>
      <c r="G28" s="45"/>
      <c r="H28" s="45"/>
      <c r="I28" s="45"/>
      <c r="J28" s="53"/>
      <c r="K28" s="84"/>
      <c r="L28" s="45"/>
      <c r="M28" s="45"/>
      <c r="N28" s="45"/>
      <c r="O28" s="45"/>
      <c r="P28" s="46"/>
      <c r="Q28" s="50"/>
      <c r="R28" s="53">
        <f>SUM(R29:R39)</f>
        <v>39</v>
      </c>
      <c r="S28" s="158"/>
      <c r="T28" s="44"/>
    </row>
    <row r="29" spans="1:21" ht="10.35" customHeight="1">
      <c r="A29" s="41" t="s">
        <v>202</v>
      </c>
      <c r="B29" s="166" t="s">
        <v>192</v>
      </c>
      <c r="C29" s="52" t="s">
        <v>222</v>
      </c>
      <c r="D29" s="44" t="s">
        <v>34</v>
      </c>
      <c r="E29" s="50"/>
      <c r="F29" s="45"/>
      <c r="G29" s="45"/>
      <c r="H29" s="45"/>
      <c r="I29" s="45"/>
      <c r="J29" s="53"/>
      <c r="K29" s="84">
        <v>3</v>
      </c>
      <c r="L29" s="45"/>
      <c r="M29" s="55">
        <v>1</v>
      </c>
      <c r="N29" s="45"/>
      <c r="O29" s="45"/>
      <c r="P29" s="46"/>
      <c r="Q29" s="54"/>
      <c r="R29" s="33">
        <f>SUM(K29:P29)</f>
        <v>4</v>
      </c>
      <c r="S29" s="158" t="s">
        <v>120</v>
      </c>
      <c r="T29" s="44" t="s">
        <v>80</v>
      </c>
    </row>
    <row r="30" spans="1:21" ht="10.35" customHeight="1">
      <c r="A30" s="41" t="s">
        <v>93</v>
      </c>
      <c r="B30" s="162" t="s">
        <v>150</v>
      </c>
      <c r="C30" s="52" t="s">
        <v>197</v>
      </c>
      <c r="D30" s="44" t="s">
        <v>34</v>
      </c>
      <c r="E30" s="54"/>
      <c r="F30" s="44"/>
      <c r="G30" s="44"/>
      <c r="H30" s="44"/>
      <c r="I30" s="44"/>
      <c r="J30" s="33"/>
      <c r="K30" s="167"/>
      <c r="L30" s="55"/>
      <c r="M30" s="55"/>
      <c r="N30" s="45">
        <v>1</v>
      </c>
      <c r="O30" s="45">
        <v>1</v>
      </c>
      <c r="P30" s="46">
        <v>1</v>
      </c>
      <c r="Q30" s="54"/>
      <c r="R30" s="33">
        <f>SUM(K30:P30)</f>
        <v>3</v>
      </c>
      <c r="S30" s="158" t="s">
        <v>119</v>
      </c>
      <c r="T30" s="44" t="s">
        <v>80</v>
      </c>
      <c r="U30" s="60"/>
    </row>
    <row r="31" spans="1:21" ht="10.35" customHeight="1">
      <c r="A31" s="41" t="s">
        <v>26</v>
      </c>
      <c r="B31" s="157" t="s">
        <v>335</v>
      </c>
      <c r="C31" s="52" t="s">
        <v>348</v>
      </c>
      <c r="D31" s="44" t="s">
        <v>72</v>
      </c>
      <c r="E31" s="50"/>
      <c r="F31" s="45"/>
      <c r="G31" s="45"/>
      <c r="H31" s="44"/>
      <c r="I31" s="44"/>
      <c r="J31" s="53"/>
      <c r="K31" s="167">
        <v>2</v>
      </c>
      <c r="L31" s="55">
        <v>1</v>
      </c>
      <c r="M31" s="45"/>
      <c r="N31" s="45"/>
      <c r="O31" s="45"/>
      <c r="P31" s="46"/>
      <c r="Q31" s="54"/>
      <c r="R31" s="33">
        <f>SUM(K31:P31)</f>
        <v>3</v>
      </c>
      <c r="S31" s="158" t="s">
        <v>120</v>
      </c>
      <c r="T31" s="44" t="s">
        <v>80</v>
      </c>
    </row>
    <row r="32" spans="1:21" ht="10.35" customHeight="1">
      <c r="A32" s="42" t="s">
        <v>88</v>
      </c>
      <c r="B32" s="157" t="s">
        <v>3</v>
      </c>
      <c r="C32" s="52" t="s">
        <v>309</v>
      </c>
      <c r="D32" s="44" t="s">
        <v>34</v>
      </c>
      <c r="E32" s="50"/>
      <c r="F32" s="45"/>
      <c r="G32" s="45"/>
      <c r="H32" s="45"/>
      <c r="I32" s="45"/>
      <c r="J32" s="53"/>
      <c r="K32" s="84"/>
      <c r="L32" s="45"/>
      <c r="M32" s="45"/>
      <c r="N32" s="45">
        <v>3</v>
      </c>
      <c r="O32" s="45">
        <v>1</v>
      </c>
      <c r="P32" s="46"/>
      <c r="Q32" s="54"/>
      <c r="R32" s="33">
        <f>SUM(K32:P32)</f>
        <v>4</v>
      </c>
      <c r="S32" s="158" t="s">
        <v>119</v>
      </c>
      <c r="T32" s="44" t="s">
        <v>80</v>
      </c>
    </row>
    <row r="33" spans="1:21" ht="12" customHeight="1">
      <c r="A33" s="41" t="s">
        <v>89</v>
      </c>
      <c r="B33" s="168" t="s">
        <v>255</v>
      </c>
      <c r="C33" s="52" t="s">
        <v>228</v>
      </c>
      <c r="D33" s="44" t="s">
        <v>34</v>
      </c>
      <c r="E33" s="50"/>
      <c r="F33" s="45"/>
      <c r="G33" s="45"/>
      <c r="H33" s="45"/>
      <c r="I33" s="45"/>
      <c r="J33" s="53"/>
      <c r="K33" s="84">
        <v>3</v>
      </c>
      <c r="L33" s="45">
        <v>1</v>
      </c>
      <c r="M33" s="45"/>
      <c r="N33" s="45"/>
      <c r="O33" s="45"/>
      <c r="P33" s="46"/>
      <c r="Q33" s="54"/>
      <c r="R33" s="33">
        <f>SUM(K33:P33)</f>
        <v>4</v>
      </c>
      <c r="S33" s="158" t="s">
        <v>120</v>
      </c>
      <c r="T33" s="44" t="s">
        <v>80</v>
      </c>
    </row>
    <row r="34" spans="1:21" ht="15" customHeight="1">
      <c r="A34" s="42" t="s">
        <v>214</v>
      </c>
      <c r="B34" s="162" t="s">
        <v>339</v>
      </c>
      <c r="C34" s="52" t="s">
        <v>166</v>
      </c>
      <c r="D34" s="44" t="s">
        <v>121</v>
      </c>
      <c r="E34" s="50"/>
      <c r="F34" s="45"/>
      <c r="G34" s="45"/>
      <c r="H34" s="45"/>
      <c r="I34" s="45"/>
      <c r="J34" s="53"/>
      <c r="K34" s="84">
        <v>2</v>
      </c>
      <c r="L34" s="45">
        <v>1</v>
      </c>
      <c r="M34" s="45"/>
      <c r="N34" s="45"/>
      <c r="O34" s="45"/>
      <c r="P34" s="46"/>
      <c r="Q34" s="54"/>
      <c r="R34" s="28">
        <v>3</v>
      </c>
      <c r="S34" s="158" t="s">
        <v>120</v>
      </c>
      <c r="T34" s="44" t="s">
        <v>80</v>
      </c>
      <c r="U34" s="60"/>
    </row>
    <row r="35" spans="1:21" ht="10.35" customHeight="1">
      <c r="A35" s="41" t="s">
        <v>289</v>
      </c>
      <c r="B35" s="157" t="s">
        <v>266</v>
      </c>
      <c r="C35" s="52" t="s">
        <v>288</v>
      </c>
      <c r="D35" s="44" t="s">
        <v>72</v>
      </c>
      <c r="E35" s="50"/>
      <c r="F35" s="45"/>
      <c r="G35" s="45"/>
      <c r="H35" s="45"/>
      <c r="I35" s="45"/>
      <c r="J35" s="53"/>
      <c r="K35" s="84">
        <v>2</v>
      </c>
      <c r="L35" s="55"/>
      <c r="M35" s="45">
        <v>1</v>
      </c>
      <c r="N35" s="45"/>
      <c r="O35" s="45"/>
      <c r="P35" s="46"/>
      <c r="Q35" s="54"/>
      <c r="R35" s="33">
        <v>3</v>
      </c>
      <c r="S35" s="158" t="s">
        <v>120</v>
      </c>
      <c r="T35" s="44" t="s">
        <v>80</v>
      </c>
    </row>
    <row r="36" spans="1:21" ht="10.35" customHeight="1">
      <c r="A36" s="41" t="s">
        <v>91</v>
      </c>
      <c r="B36" s="157" t="s">
        <v>165</v>
      </c>
      <c r="C36" s="52" t="s">
        <v>269</v>
      </c>
      <c r="D36" s="44" t="s">
        <v>34</v>
      </c>
      <c r="E36" s="50"/>
      <c r="F36" s="45"/>
      <c r="G36" s="45"/>
      <c r="H36" s="45"/>
      <c r="I36" s="45"/>
      <c r="J36" s="53"/>
      <c r="K36" s="84">
        <v>3</v>
      </c>
      <c r="L36" s="45">
        <v>1</v>
      </c>
      <c r="M36" s="45"/>
      <c r="N36" s="45"/>
      <c r="O36" s="45"/>
      <c r="P36" s="46"/>
      <c r="Q36" s="54"/>
      <c r="R36" s="33">
        <f>SUM(K36:P36)</f>
        <v>4</v>
      </c>
      <c r="S36" s="158" t="s">
        <v>120</v>
      </c>
      <c r="T36" s="44" t="s">
        <v>80</v>
      </c>
    </row>
    <row r="37" spans="1:21" ht="10.35" customHeight="1">
      <c r="A37" s="41" t="s">
        <v>247</v>
      </c>
      <c r="B37" s="157" t="s">
        <v>229</v>
      </c>
      <c r="C37" s="272" t="s">
        <v>211</v>
      </c>
      <c r="D37" s="44" t="s">
        <v>34</v>
      </c>
      <c r="E37" s="54"/>
      <c r="F37" s="165"/>
      <c r="G37" s="165"/>
      <c r="H37" s="165"/>
      <c r="I37" s="165"/>
      <c r="J37" s="33"/>
      <c r="K37" s="167">
        <v>2</v>
      </c>
      <c r="L37" s="55">
        <v>1</v>
      </c>
      <c r="M37" s="55">
        <v>1</v>
      </c>
      <c r="N37" s="45"/>
      <c r="O37" s="45"/>
      <c r="P37" s="46"/>
      <c r="Q37" s="54"/>
      <c r="R37" s="33">
        <f>SUM(K37:P37)</f>
        <v>4</v>
      </c>
      <c r="S37" s="158" t="s">
        <v>126</v>
      </c>
      <c r="T37" s="44"/>
      <c r="U37" s="60"/>
    </row>
    <row r="38" spans="1:21" ht="10.35" customHeight="1">
      <c r="A38" s="41" t="s">
        <v>92</v>
      </c>
      <c r="B38" s="157" t="s">
        <v>113</v>
      </c>
      <c r="C38" s="52" t="s">
        <v>115</v>
      </c>
      <c r="D38" s="44" t="s">
        <v>34</v>
      </c>
      <c r="E38" s="50"/>
      <c r="F38" s="45"/>
      <c r="G38" s="45"/>
      <c r="H38" s="45"/>
      <c r="I38" s="45"/>
      <c r="J38" s="53"/>
      <c r="K38" s="84">
        <v>2</v>
      </c>
      <c r="L38" s="45">
        <v>1</v>
      </c>
      <c r="M38" s="45"/>
      <c r="N38" s="45"/>
      <c r="O38" s="45"/>
      <c r="P38" s="46"/>
      <c r="Q38" s="54"/>
      <c r="R38" s="33">
        <f>SUM(K38:P38)</f>
        <v>3</v>
      </c>
      <c r="S38" s="158" t="s">
        <v>120</v>
      </c>
      <c r="T38" s="44" t="s">
        <v>80</v>
      </c>
    </row>
    <row r="39" spans="1:21" ht="10.35" customHeight="1">
      <c r="A39" s="41" t="s">
        <v>90</v>
      </c>
      <c r="B39" s="157" t="s">
        <v>163</v>
      </c>
      <c r="C39" s="52" t="s">
        <v>245</v>
      </c>
      <c r="D39" s="44" t="s">
        <v>34</v>
      </c>
      <c r="E39" s="50"/>
      <c r="F39" s="46"/>
      <c r="G39" s="46"/>
      <c r="H39" s="46"/>
      <c r="I39" s="46"/>
      <c r="J39" s="53"/>
      <c r="K39" s="84"/>
      <c r="L39" s="45"/>
      <c r="M39" s="45"/>
      <c r="N39" s="45">
        <v>3</v>
      </c>
      <c r="O39" s="45">
        <v>1</v>
      </c>
      <c r="P39" s="46"/>
      <c r="Q39" s="54"/>
      <c r="R39" s="33">
        <f>SUM(K39:P39)</f>
        <v>4</v>
      </c>
      <c r="S39" s="158" t="s">
        <v>119</v>
      </c>
      <c r="T39" s="44" t="s">
        <v>80</v>
      </c>
    </row>
    <row r="40" spans="1:21" ht="10.35" customHeight="1">
      <c r="A40" s="41"/>
      <c r="B40" s="157"/>
      <c r="C40" s="52"/>
      <c r="D40" s="44"/>
      <c r="E40" s="54"/>
      <c r="F40" s="44"/>
      <c r="G40" s="44"/>
      <c r="H40" s="44"/>
      <c r="I40" s="44"/>
      <c r="J40" s="33"/>
      <c r="K40" s="158"/>
      <c r="L40" s="165"/>
      <c r="M40" s="165"/>
      <c r="N40" s="165"/>
      <c r="O40" s="165"/>
      <c r="P40" s="44"/>
      <c r="Q40" s="54"/>
      <c r="R40" s="33"/>
      <c r="S40" s="158"/>
      <c r="T40" s="44"/>
      <c r="U40" s="60"/>
    </row>
    <row r="41" spans="1:21" ht="10.35" customHeight="1">
      <c r="A41" s="41"/>
      <c r="B41" s="156" t="s">
        <v>234</v>
      </c>
      <c r="C41" s="169"/>
      <c r="D41" s="44"/>
      <c r="E41" s="54"/>
      <c r="F41" s="44"/>
      <c r="G41" s="44"/>
      <c r="H41" s="44"/>
      <c r="I41" s="44"/>
      <c r="J41" s="33"/>
      <c r="K41" s="158"/>
      <c r="L41" s="165"/>
      <c r="M41" s="165"/>
      <c r="N41" s="165"/>
      <c r="O41" s="165"/>
      <c r="P41" s="44"/>
      <c r="Q41" s="54"/>
      <c r="R41" s="53">
        <v>8</v>
      </c>
      <c r="S41" s="158"/>
      <c r="T41" s="170"/>
      <c r="U41" s="115"/>
    </row>
    <row r="42" spans="1:21">
      <c r="A42" s="41" t="s">
        <v>162</v>
      </c>
      <c r="B42" s="157" t="s">
        <v>283</v>
      </c>
      <c r="C42" s="52" t="s">
        <v>33</v>
      </c>
      <c r="D42" s="44" t="s">
        <v>34</v>
      </c>
      <c r="E42" s="94"/>
      <c r="F42" s="170"/>
      <c r="G42" s="170"/>
      <c r="H42" s="170"/>
      <c r="I42" s="170"/>
      <c r="J42" s="96"/>
      <c r="K42" s="97"/>
      <c r="L42" s="95"/>
      <c r="M42" s="95"/>
      <c r="N42" s="30">
        <v>2</v>
      </c>
      <c r="O42" s="30"/>
      <c r="P42" s="32"/>
      <c r="Q42" s="54"/>
      <c r="R42" s="33">
        <f>SUM(K42:P42)</f>
        <v>2</v>
      </c>
      <c r="S42" s="158" t="s">
        <v>119</v>
      </c>
      <c r="T42" s="44" t="s">
        <v>80</v>
      </c>
      <c r="U42" s="60"/>
    </row>
    <row r="43" spans="1:21" ht="10.35" customHeight="1">
      <c r="A43" s="41" t="s">
        <v>95</v>
      </c>
      <c r="B43" s="157" t="s">
        <v>60</v>
      </c>
      <c r="C43" s="52" t="s">
        <v>233</v>
      </c>
      <c r="D43" s="44" t="s">
        <v>34</v>
      </c>
      <c r="E43" s="94"/>
      <c r="F43" s="170"/>
      <c r="G43" s="170"/>
      <c r="H43" s="170"/>
      <c r="I43" s="170"/>
      <c r="J43" s="96"/>
      <c r="K43" s="97"/>
      <c r="L43" s="95"/>
      <c r="M43" s="95"/>
      <c r="N43" s="30">
        <v>1</v>
      </c>
      <c r="O43" s="30">
        <v>1</v>
      </c>
      <c r="P43" s="32"/>
      <c r="Q43" s="54"/>
      <c r="R43" s="33">
        <v>2</v>
      </c>
      <c r="S43" s="158" t="s">
        <v>127</v>
      </c>
      <c r="T43" s="44"/>
      <c r="U43" s="60"/>
    </row>
    <row r="44" spans="1:21">
      <c r="A44" s="41" t="s">
        <v>96</v>
      </c>
      <c r="B44" s="157" t="s">
        <v>105</v>
      </c>
      <c r="C44" s="272" t="s">
        <v>114</v>
      </c>
      <c r="D44" s="44" t="s">
        <v>34</v>
      </c>
      <c r="E44" s="94"/>
      <c r="F44" s="170"/>
      <c r="G44" s="170"/>
      <c r="H44" s="170"/>
      <c r="I44" s="170"/>
      <c r="J44" s="96"/>
      <c r="K44" s="97"/>
      <c r="L44" s="95"/>
      <c r="M44" s="95"/>
      <c r="N44" s="30">
        <v>2</v>
      </c>
      <c r="O44" s="30"/>
      <c r="P44" s="32"/>
      <c r="Q44" s="54"/>
      <c r="R44" s="33">
        <f>SUM(K44:P44)</f>
        <v>2</v>
      </c>
      <c r="S44" s="158" t="s">
        <v>119</v>
      </c>
      <c r="T44" s="44" t="s">
        <v>80</v>
      </c>
      <c r="U44" s="60"/>
    </row>
    <row r="45" spans="1:21" ht="10.35" customHeight="1">
      <c r="A45" s="41" t="s">
        <v>97</v>
      </c>
      <c r="B45" s="171" t="s">
        <v>69</v>
      </c>
      <c r="C45" s="52" t="s">
        <v>161</v>
      </c>
      <c r="D45" s="44" t="s">
        <v>34</v>
      </c>
      <c r="E45" s="94"/>
      <c r="F45" s="170"/>
      <c r="G45" s="170"/>
      <c r="H45" s="170"/>
      <c r="I45" s="170"/>
      <c r="J45" s="96"/>
      <c r="K45" s="97"/>
      <c r="L45" s="95"/>
      <c r="M45" s="95"/>
      <c r="N45" s="30">
        <v>3</v>
      </c>
      <c r="O45" s="30">
        <v>1</v>
      </c>
      <c r="P45" s="32"/>
      <c r="Q45" s="54"/>
      <c r="R45" s="33">
        <f>SUM(K45:P45)</f>
        <v>4</v>
      </c>
      <c r="S45" s="158" t="s">
        <v>119</v>
      </c>
      <c r="T45" s="44" t="s">
        <v>80</v>
      </c>
      <c r="U45" s="60"/>
    </row>
    <row r="46" spans="1:21" ht="10.35" customHeight="1">
      <c r="A46" s="41" t="s">
        <v>98</v>
      </c>
      <c r="B46" s="168" t="s">
        <v>167</v>
      </c>
      <c r="C46" s="52" t="s">
        <v>168</v>
      </c>
      <c r="D46" s="44" t="s">
        <v>34</v>
      </c>
      <c r="E46" s="94"/>
      <c r="F46" s="170"/>
      <c r="G46" s="170"/>
      <c r="H46" s="170"/>
      <c r="I46" s="170"/>
      <c r="J46" s="96"/>
      <c r="K46" s="97"/>
      <c r="L46" s="95"/>
      <c r="M46" s="95"/>
      <c r="N46" s="30">
        <v>2</v>
      </c>
      <c r="O46" s="30">
        <v>1</v>
      </c>
      <c r="P46" s="32"/>
      <c r="Q46" s="54"/>
      <c r="R46" s="33">
        <f>SUM(K46:P46)</f>
        <v>3</v>
      </c>
      <c r="S46" s="158" t="s">
        <v>119</v>
      </c>
      <c r="T46" s="44" t="s">
        <v>80</v>
      </c>
      <c r="U46" s="60"/>
    </row>
    <row r="47" spans="1:21" ht="18">
      <c r="A47" s="41" t="s">
        <v>268</v>
      </c>
      <c r="B47" s="162" t="s">
        <v>284</v>
      </c>
      <c r="C47" s="52" t="s">
        <v>62</v>
      </c>
      <c r="D47" s="44" t="s">
        <v>34</v>
      </c>
      <c r="E47" s="94"/>
      <c r="F47" s="170"/>
      <c r="G47" s="170"/>
      <c r="H47" s="170"/>
      <c r="I47" s="170"/>
      <c r="J47" s="96"/>
      <c r="K47" s="97"/>
      <c r="L47" s="95"/>
      <c r="M47" s="95"/>
      <c r="N47" s="30"/>
      <c r="O47" s="30"/>
      <c r="P47" s="32">
        <v>3</v>
      </c>
      <c r="Q47" s="54"/>
      <c r="R47" s="33">
        <v>3</v>
      </c>
      <c r="S47" s="158" t="s">
        <v>119</v>
      </c>
      <c r="T47" s="172" t="s">
        <v>310</v>
      </c>
      <c r="U47" s="173"/>
    </row>
    <row r="48" spans="1:21" ht="11.1" customHeight="1">
      <c r="A48" s="41" t="s">
        <v>254</v>
      </c>
      <c r="B48" s="162" t="s">
        <v>267</v>
      </c>
      <c r="C48" s="52" t="s">
        <v>265</v>
      </c>
      <c r="D48" s="44" t="s">
        <v>34</v>
      </c>
      <c r="E48" s="94"/>
      <c r="F48" s="95"/>
      <c r="G48" s="95"/>
      <c r="H48" s="95"/>
      <c r="I48" s="95"/>
      <c r="J48" s="96"/>
      <c r="K48" s="97"/>
      <c r="L48" s="95"/>
      <c r="M48" s="95"/>
      <c r="N48" s="30">
        <v>2</v>
      </c>
      <c r="O48" s="30"/>
      <c r="P48" s="32">
        <v>2</v>
      </c>
      <c r="Q48" s="54"/>
      <c r="R48" s="174">
        <v>4</v>
      </c>
      <c r="S48" s="158" t="s">
        <v>127</v>
      </c>
      <c r="T48" s="44"/>
      <c r="U48" s="175"/>
    </row>
    <row r="49" spans="1:21" ht="9.6" customHeight="1">
      <c r="A49" s="41" t="s">
        <v>2</v>
      </c>
      <c r="B49" s="157" t="s">
        <v>4</v>
      </c>
      <c r="C49" s="272" t="s">
        <v>392</v>
      </c>
      <c r="D49" s="44" t="s">
        <v>34</v>
      </c>
      <c r="E49" s="54"/>
      <c r="F49" s="44"/>
      <c r="G49" s="44"/>
      <c r="H49" s="44"/>
      <c r="I49" s="44"/>
      <c r="J49" s="33"/>
      <c r="K49" s="158"/>
      <c r="L49" s="176"/>
      <c r="M49" s="176"/>
      <c r="N49" s="30">
        <v>1</v>
      </c>
      <c r="O49" s="30">
        <v>1</v>
      </c>
      <c r="P49" s="32">
        <v>1</v>
      </c>
      <c r="Q49" s="54"/>
      <c r="R49" s="33">
        <v>3</v>
      </c>
      <c r="S49" s="158" t="s">
        <v>127</v>
      </c>
      <c r="T49" s="172" t="s">
        <v>262</v>
      </c>
      <c r="U49" s="60"/>
    </row>
    <row r="50" spans="1:21" ht="10.35" customHeight="1">
      <c r="A50" s="42" t="s">
        <v>24</v>
      </c>
      <c r="B50" s="157" t="s">
        <v>308</v>
      </c>
      <c r="C50" s="52" t="s">
        <v>5</v>
      </c>
      <c r="D50" s="44" t="s">
        <v>71</v>
      </c>
      <c r="E50" s="248"/>
      <c r="F50" s="45"/>
      <c r="G50" s="45"/>
      <c r="H50" s="45"/>
      <c r="I50" s="45"/>
      <c r="J50" s="249"/>
      <c r="K50" s="238"/>
      <c r="L50" s="45"/>
      <c r="M50" s="45"/>
      <c r="N50" s="30">
        <v>2</v>
      </c>
      <c r="O50" s="30">
        <v>2</v>
      </c>
      <c r="P50" s="121"/>
      <c r="Q50" s="54"/>
      <c r="R50" s="33">
        <v>4</v>
      </c>
      <c r="S50" s="158" t="s">
        <v>119</v>
      </c>
      <c r="T50" s="44" t="s">
        <v>80</v>
      </c>
      <c r="U50" s="60"/>
    </row>
    <row r="51" spans="1:21" ht="10.35" customHeight="1">
      <c r="A51" s="41" t="s">
        <v>1</v>
      </c>
      <c r="B51" s="157" t="s">
        <v>25</v>
      </c>
      <c r="C51" s="52" t="s">
        <v>219</v>
      </c>
      <c r="D51" s="44" t="s">
        <v>34</v>
      </c>
      <c r="E51" s="94"/>
      <c r="F51" s="170"/>
      <c r="G51" s="170"/>
      <c r="H51" s="170"/>
      <c r="I51" s="170"/>
      <c r="J51" s="96"/>
      <c r="K51" s="97"/>
      <c r="L51" s="95"/>
      <c r="M51" s="95"/>
      <c r="N51" s="30">
        <v>2</v>
      </c>
      <c r="O51" s="30">
        <v>1</v>
      </c>
      <c r="P51" s="32"/>
      <c r="Q51" s="54"/>
      <c r="R51" s="33">
        <f>SUM(K51:P51)</f>
        <v>3</v>
      </c>
      <c r="S51" s="158" t="s">
        <v>119</v>
      </c>
      <c r="T51" s="44" t="s">
        <v>80</v>
      </c>
      <c r="U51" s="60"/>
    </row>
    <row r="52" spans="1:21" ht="10.35" customHeight="1">
      <c r="A52" s="109"/>
      <c r="B52" s="192"/>
      <c r="C52" s="108"/>
      <c r="D52" s="113"/>
      <c r="E52" s="193"/>
      <c r="F52" s="195"/>
      <c r="G52" s="195"/>
      <c r="H52" s="195"/>
      <c r="I52" s="195"/>
      <c r="J52" s="112"/>
      <c r="K52" s="194"/>
      <c r="L52" s="111"/>
      <c r="M52" s="111"/>
      <c r="N52" s="111"/>
      <c r="O52" s="111"/>
      <c r="P52" s="195"/>
      <c r="Q52" s="114"/>
      <c r="R52" s="110"/>
      <c r="S52" s="196"/>
      <c r="T52" s="113"/>
    </row>
    <row r="53" spans="1:21" ht="10.35" customHeight="1">
      <c r="A53" s="41"/>
      <c r="B53" s="156" t="s">
        <v>244</v>
      </c>
      <c r="C53" s="52"/>
      <c r="D53" s="44"/>
      <c r="E53" s="50"/>
      <c r="F53" s="46"/>
      <c r="G53" s="46"/>
      <c r="H53" s="46"/>
      <c r="I53" s="46"/>
      <c r="J53" s="53"/>
      <c r="K53" s="84"/>
      <c r="L53" s="45"/>
      <c r="M53" s="45"/>
      <c r="N53" s="45"/>
      <c r="O53" s="45"/>
      <c r="P53" s="46"/>
      <c r="Q53" s="177"/>
      <c r="R53" s="53">
        <f>SUM(R54:R55)</f>
        <v>9</v>
      </c>
      <c r="S53" s="158"/>
      <c r="T53" s="44"/>
    </row>
    <row r="54" spans="1:21" ht="10.35" customHeight="1">
      <c r="A54" s="41" t="s">
        <v>7</v>
      </c>
      <c r="B54" s="157" t="s">
        <v>30</v>
      </c>
      <c r="C54" s="52" t="s">
        <v>61</v>
      </c>
      <c r="D54" s="44" t="s">
        <v>34</v>
      </c>
      <c r="E54" s="50"/>
      <c r="F54" s="46"/>
      <c r="G54" s="46"/>
      <c r="H54" s="46"/>
      <c r="I54" s="46"/>
      <c r="J54" s="53"/>
      <c r="K54" s="97"/>
      <c r="L54" s="95"/>
      <c r="M54" s="55"/>
      <c r="N54" s="178"/>
      <c r="O54" s="45"/>
      <c r="P54" s="46">
        <v>5</v>
      </c>
      <c r="Q54" s="54"/>
      <c r="R54" s="33">
        <v>5</v>
      </c>
      <c r="S54" s="158" t="s">
        <v>127</v>
      </c>
      <c r="T54" s="44" t="s">
        <v>262</v>
      </c>
    </row>
    <row r="55" spans="1:21" ht="10.35" customHeight="1">
      <c r="A55" s="41" t="s">
        <v>94</v>
      </c>
      <c r="B55" s="157" t="s">
        <v>218</v>
      </c>
      <c r="C55" s="52" t="s">
        <v>99</v>
      </c>
      <c r="D55" s="44" t="s">
        <v>34</v>
      </c>
      <c r="E55" s="50"/>
      <c r="F55" s="46"/>
      <c r="G55" s="46"/>
      <c r="H55" s="46"/>
      <c r="I55" s="46"/>
      <c r="J55" s="53"/>
      <c r="K55" s="84"/>
      <c r="L55" s="45"/>
      <c r="M55" s="45"/>
      <c r="N55" s="55">
        <v>1</v>
      </c>
      <c r="O55" s="45"/>
      <c r="P55" s="121">
        <v>3</v>
      </c>
      <c r="Q55" s="235"/>
      <c r="R55" s="28">
        <v>4</v>
      </c>
      <c r="S55" s="158" t="s">
        <v>119</v>
      </c>
      <c r="T55" s="44" t="s">
        <v>65</v>
      </c>
    </row>
    <row r="56" spans="1:21" ht="10.35" customHeight="1">
      <c r="A56" s="41"/>
      <c r="B56" s="157"/>
      <c r="C56" s="52"/>
      <c r="D56" s="44"/>
      <c r="E56" s="50"/>
      <c r="F56" s="46"/>
      <c r="G56" s="46"/>
      <c r="H56" s="46"/>
      <c r="I56" s="46"/>
      <c r="J56" s="53"/>
      <c r="K56" s="84"/>
      <c r="L56" s="45"/>
      <c r="M56" s="45"/>
      <c r="N56" s="45"/>
      <c r="O56" s="45"/>
      <c r="P56" s="46"/>
      <c r="Q56" s="50"/>
      <c r="R56" s="53"/>
      <c r="S56" s="84"/>
      <c r="T56" s="46"/>
    </row>
    <row r="57" spans="1:21" ht="10.35" customHeight="1">
      <c r="A57" s="41"/>
      <c r="B57" s="179" t="s">
        <v>386</v>
      </c>
      <c r="C57" s="52"/>
      <c r="D57" s="44"/>
      <c r="E57" s="50"/>
      <c r="F57" s="46"/>
      <c r="G57" s="46"/>
      <c r="H57" s="46"/>
      <c r="I57" s="46"/>
      <c r="J57" s="53"/>
      <c r="K57" s="84"/>
      <c r="L57" s="45"/>
      <c r="M57" s="45"/>
      <c r="N57" s="45"/>
      <c r="O57" s="45"/>
      <c r="P57" s="46"/>
      <c r="Q57" s="346">
        <f>SUM(Q58:R61)</f>
        <v>8</v>
      </c>
      <c r="R57" s="347"/>
      <c r="S57" s="158"/>
      <c r="T57" s="44"/>
    </row>
    <row r="58" spans="1:21" ht="10.35" customHeight="1">
      <c r="A58" s="298" t="s">
        <v>380</v>
      </c>
      <c r="B58" s="180" t="s">
        <v>381</v>
      </c>
      <c r="C58" s="181" t="s">
        <v>61</v>
      </c>
      <c r="D58" s="33" t="s">
        <v>385</v>
      </c>
      <c r="E58" s="182">
        <v>2</v>
      </c>
      <c r="F58" s="183"/>
      <c r="G58" s="183"/>
      <c r="H58" s="183"/>
      <c r="I58" s="183"/>
      <c r="J58" s="184"/>
      <c r="K58" s="185"/>
      <c r="L58" s="183"/>
      <c r="M58" s="183"/>
      <c r="N58" s="183"/>
      <c r="O58" s="183"/>
      <c r="P58" s="186"/>
      <c r="Q58" s="187">
        <v>2</v>
      </c>
      <c r="R58" s="188"/>
      <c r="S58" s="158" t="s">
        <v>126</v>
      </c>
      <c r="T58" s="44"/>
    </row>
    <row r="59" spans="1:21" ht="10.35" customHeight="1">
      <c r="A59" s="298" t="s">
        <v>380</v>
      </c>
      <c r="B59" s="180" t="s">
        <v>382</v>
      </c>
      <c r="C59" s="181" t="s">
        <v>61</v>
      </c>
      <c r="D59" s="33" t="s">
        <v>385</v>
      </c>
      <c r="E59" s="182"/>
      <c r="F59" s="183"/>
      <c r="G59" s="183"/>
      <c r="H59" s="183">
        <v>2</v>
      </c>
      <c r="I59" s="183"/>
      <c r="J59" s="184"/>
      <c r="K59" s="185"/>
      <c r="L59" s="183"/>
      <c r="M59" s="183"/>
      <c r="N59" s="183"/>
      <c r="O59" s="183"/>
      <c r="P59" s="186"/>
      <c r="Q59" s="187">
        <v>2</v>
      </c>
      <c r="R59" s="188"/>
      <c r="S59" s="158" t="s">
        <v>127</v>
      </c>
      <c r="T59" s="44"/>
    </row>
    <row r="60" spans="1:21" ht="10.35" customHeight="1">
      <c r="A60" s="298" t="s">
        <v>380</v>
      </c>
      <c r="B60" s="180" t="s">
        <v>383</v>
      </c>
      <c r="C60" s="181" t="s">
        <v>61</v>
      </c>
      <c r="D60" s="33" t="s">
        <v>385</v>
      </c>
      <c r="E60" s="182"/>
      <c r="F60" s="183"/>
      <c r="G60" s="183"/>
      <c r="H60" s="183"/>
      <c r="I60" s="183"/>
      <c r="J60" s="184"/>
      <c r="K60" s="185">
        <v>2</v>
      </c>
      <c r="L60" s="183"/>
      <c r="M60" s="183"/>
      <c r="N60" s="183"/>
      <c r="O60" s="183"/>
      <c r="P60" s="186"/>
      <c r="Q60" s="187"/>
      <c r="R60" s="188">
        <v>2</v>
      </c>
      <c r="S60" s="158" t="s">
        <v>126</v>
      </c>
      <c r="T60" s="46"/>
    </row>
    <row r="61" spans="1:21" ht="10.35" customHeight="1">
      <c r="A61" s="298" t="s">
        <v>380</v>
      </c>
      <c r="B61" s="180" t="s">
        <v>384</v>
      </c>
      <c r="C61" s="181" t="s">
        <v>61</v>
      </c>
      <c r="D61" s="33" t="s">
        <v>385</v>
      </c>
      <c r="E61" s="182"/>
      <c r="F61" s="183"/>
      <c r="G61" s="183"/>
      <c r="H61" s="183"/>
      <c r="I61" s="183"/>
      <c r="J61" s="184"/>
      <c r="K61" s="185"/>
      <c r="L61" s="183"/>
      <c r="M61" s="183"/>
      <c r="N61" s="183">
        <v>2</v>
      </c>
      <c r="O61" s="183"/>
      <c r="P61" s="186"/>
      <c r="Q61" s="187"/>
      <c r="R61" s="188">
        <v>2</v>
      </c>
      <c r="S61" s="158" t="s">
        <v>127</v>
      </c>
      <c r="T61" s="46"/>
    </row>
    <row r="62" spans="1:21" ht="10.35" customHeight="1">
      <c r="A62" s="41"/>
      <c r="B62" s="157"/>
      <c r="C62" s="52"/>
      <c r="D62" s="44"/>
      <c r="E62" s="50"/>
      <c r="F62" s="45"/>
      <c r="G62" s="45"/>
      <c r="H62" s="45"/>
      <c r="I62" s="45"/>
      <c r="J62" s="53"/>
      <c r="K62" s="84"/>
      <c r="L62" s="45"/>
      <c r="M62" s="45"/>
      <c r="N62" s="45"/>
      <c r="O62" s="45"/>
      <c r="P62" s="46"/>
      <c r="Q62" s="50"/>
      <c r="R62" s="53"/>
      <c r="S62" s="84"/>
      <c r="T62" s="46"/>
    </row>
    <row r="63" spans="1:21" ht="10.35" customHeight="1">
      <c r="A63" s="41"/>
      <c r="B63" s="156" t="s">
        <v>124</v>
      </c>
      <c r="C63" s="52"/>
      <c r="D63" s="44"/>
      <c r="E63" s="248">
        <f>SUM(E7:E62)</f>
        <v>19</v>
      </c>
      <c r="F63" s="45">
        <f t="shared" ref="F63:K63" si="2">SUM(F7:F62)</f>
        <v>9</v>
      </c>
      <c r="G63" s="239">
        <f t="shared" si="2"/>
        <v>1</v>
      </c>
      <c r="H63" s="45">
        <f t="shared" si="2"/>
        <v>22</v>
      </c>
      <c r="I63" s="45">
        <f t="shared" si="2"/>
        <v>11</v>
      </c>
      <c r="J63" s="249">
        <f t="shared" si="2"/>
        <v>2</v>
      </c>
      <c r="K63" s="238">
        <f t="shared" si="2"/>
        <v>21</v>
      </c>
      <c r="L63" s="45">
        <f t="shared" ref="L63:P63" si="3">SUM(L7:L62)</f>
        <v>6</v>
      </c>
      <c r="M63" s="45">
        <f t="shared" si="3"/>
        <v>3</v>
      </c>
      <c r="N63" s="45">
        <f t="shared" si="3"/>
        <v>27</v>
      </c>
      <c r="O63" s="260">
        <f t="shared" si="3"/>
        <v>10</v>
      </c>
      <c r="P63" s="239">
        <f t="shared" si="3"/>
        <v>15</v>
      </c>
      <c r="Q63" s="248"/>
      <c r="R63" s="53"/>
      <c r="S63" s="84"/>
      <c r="T63" s="46"/>
    </row>
    <row r="64" spans="1:21" ht="10.35" customHeight="1">
      <c r="A64" s="41"/>
      <c r="B64" s="156" t="s">
        <v>239</v>
      </c>
      <c r="C64" s="52"/>
      <c r="D64" s="44"/>
      <c r="E64" s="337">
        <f>E63+F63+G63</f>
        <v>29</v>
      </c>
      <c r="F64" s="338"/>
      <c r="G64" s="339"/>
      <c r="H64" s="340">
        <f>H63+I63+J63</f>
        <v>35</v>
      </c>
      <c r="I64" s="338"/>
      <c r="J64" s="341"/>
      <c r="K64" s="337">
        <f>K63+L63+M63</f>
        <v>30</v>
      </c>
      <c r="L64" s="338"/>
      <c r="M64" s="339"/>
      <c r="N64" s="348">
        <v>30</v>
      </c>
      <c r="O64" s="349"/>
      <c r="P64" s="350"/>
      <c r="Q64" s="248">
        <f>SUM(Q8,Q19)+SUM(Q57/2)</f>
        <v>64</v>
      </c>
      <c r="R64" s="53">
        <f>SUM(R53,R41,R28)+SUM(Q57/2)</f>
        <v>60</v>
      </c>
      <c r="S64" s="84"/>
      <c r="T64" s="46"/>
    </row>
    <row r="65" spans="1:20" ht="10.35" customHeight="1">
      <c r="B65" s="58"/>
      <c r="C65" s="58"/>
      <c r="D65" s="189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</row>
    <row r="66" spans="1:20" ht="10.35" customHeight="1">
      <c r="B66" s="34" t="s">
        <v>203</v>
      </c>
      <c r="C66" s="36"/>
      <c r="D66" s="37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S66" s="125"/>
    </row>
    <row r="67" spans="1:20" ht="10.35" customHeight="1">
      <c r="B67" s="60" t="s">
        <v>206</v>
      </c>
      <c r="C67" s="36"/>
      <c r="D67" s="37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S67" s="125"/>
    </row>
    <row r="68" spans="1:20" ht="10.35" customHeight="1">
      <c r="B68" s="36" t="s">
        <v>263</v>
      </c>
      <c r="C68" s="36"/>
      <c r="D68" s="37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S68" s="125"/>
    </row>
    <row r="69" spans="1:20" ht="10.35" customHeight="1">
      <c r="B69" s="36"/>
      <c r="C69" s="36"/>
      <c r="D69" s="37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S69" s="125"/>
    </row>
    <row r="70" spans="1:20" ht="10.35" customHeight="1">
      <c r="B70" s="36"/>
      <c r="C70" s="36"/>
      <c r="D70" s="37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S70" s="125"/>
    </row>
    <row r="71" spans="1:20" ht="10.35" customHeight="1">
      <c r="B71" s="36"/>
      <c r="C71" s="36"/>
      <c r="D71" s="37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S71" s="125"/>
    </row>
    <row r="72" spans="1:20" ht="10.35" customHeight="1">
      <c r="B72" s="36"/>
      <c r="C72" s="36"/>
      <c r="D72" s="37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S72" s="125"/>
    </row>
    <row r="73" spans="1:20" ht="10.35" customHeight="1">
      <c r="A73" s="35"/>
      <c r="B73" s="36"/>
      <c r="C73" s="36"/>
      <c r="D73" s="37"/>
      <c r="E73" s="125"/>
      <c r="F73" s="125"/>
      <c r="G73" s="125"/>
      <c r="H73" s="125"/>
      <c r="I73" s="125"/>
      <c r="J73" s="125"/>
      <c r="K73" s="125"/>
      <c r="L73" s="125"/>
      <c r="M73" s="125"/>
      <c r="N73" s="190"/>
      <c r="O73" s="190"/>
      <c r="P73" s="190"/>
      <c r="Q73" s="125"/>
      <c r="R73" s="125"/>
      <c r="S73" s="125"/>
      <c r="T73" s="125"/>
    </row>
    <row r="74" spans="1:20" ht="10.35" customHeight="1">
      <c r="B74" s="36"/>
      <c r="C74" s="36"/>
      <c r="D74" s="37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S74" s="125"/>
    </row>
    <row r="75" spans="1:20" ht="10.35" customHeight="1"/>
    <row r="76" spans="1:20" ht="10.35" customHeight="1"/>
    <row r="77" spans="1:20" s="34" customFormat="1" ht="10.35" customHeight="1">
      <c r="A77" s="35"/>
      <c r="D77" s="304"/>
      <c r="E77" s="125"/>
      <c r="F77" s="125"/>
      <c r="G77" s="125"/>
      <c r="H77" s="125"/>
      <c r="I77" s="125"/>
      <c r="J77" s="125"/>
      <c r="K77" s="125"/>
      <c r="L77" s="191"/>
      <c r="M77" s="125"/>
      <c r="N77" s="125"/>
      <c r="O77" s="191"/>
      <c r="P77" s="125"/>
      <c r="Q77" s="125"/>
      <c r="R77" s="37"/>
      <c r="S77" s="125"/>
      <c r="T77" s="125"/>
    </row>
    <row r="78" spans="1:20" s="34" customFormat="1" ht="10.35" customHeight="1">
      <c r="A78" s="35"/>
      <c r="C78" s="36"/>
      <c r="D78" s="37"/>
      <c r="F78" s="125"/>
      <c r="G78" s="125"/>
      <c r="H78" s="125"/>
      <c r="I78" s="125"/>
      <c r="J78" s="37"/>
      <c r="K78" s="125"/>
      <c r="L78" s="36"/>
      <c r="M78" s="125"/>
      <c r="N78" s="125"/>
      <c r="O78" s="125"/>
    </row>
    <row r="79" spans="1:20" s="34" customFormat="1" ht="10.35" customHeight="1">
      <c r="A79" s="35"/>
      <c r="B79" s="36"/>
      <c r="C79" s="36"/>
      <c r="D79" s="37"/>
      <c r="E79" s="36"/>
      <c r="F79" s="125"/>
      <c r="G79" s="125"/>
      <c r="H79" s="125"/>
      <c r="I79" s="125"/>
      <c r="J79" s="37"/>
      <c r="K79" s="125"/>
      <c r="L79" s="36"/>
      <c r="M79" s="125"/>
      <c r="N79" s="125"/>
      <c r="O79" s="125"/>
    </row>
    <row r="80" spans="1:20" s="34" customFormat="1" ht="10.35" customHeight="1">
      <c r="A80" s="35"/>
      <c r="B80" s="36"/>
      <c r="C80" s="36"/>
      <c r="D80" s="37"/>
      <c r="G80" s="125"/>
      <c r="H80" s="36"/>
      <c r="I80" s="36"/>
      <c r="J80" s="37"/>
      <c r="K80" s="125"/>
      <c r="L80" s="38"/>
      <c r="M80" s="125"/>
      <c r="N80" s="125"/>
      <c r="O80" s="125"/>
    </row>
    <row r="81" spans="1:20" s="34" customFormat="1" ht="10.35" customHeight="1">
      <c r="A81" s="35"/>
      <c r="B81" s="36"/>
      <c r="C81" s="36"/>
      <c r="D81" s="37"/>
      <c r="G81" s="125"/>
      <c r="H81" s="36"/>
      <c r="I81" s="36"/>
      <c r="J81" s="37"/>
      <c r="K81" s="125"/>
      <c r="L81" s="38"/>
      <c r="M81" s="125"/>
      <c r="N81" s="125"/>
      <c r="O81" s="125"/>
    </row>
    <row r="82" spans="1:20" s="34" customFormat="1" ht="10.35" customHeight="1">
      <c r="A82" s="35"/>
      <c r="B82" s="36"/>
      <c r="C82" s="36"/>
      <c r="D82" s="37"/>
      <c r="E82" s="38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1:20" s="34" customFormat="1" ht="10.35" customHeight="1">
      <c r="A83" s="35"/>
      <c r="B83" s="36"/>
      <c r="C83" s="36"/>
      <c r="D83" s="37"/>
      <c r="E83" s="59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1:20" s="34" customFormat="1" ht="10.35" customHeight="1">
      <c r="A84" s="35"/>
      <c r="B84" s="36"/>
      <c r="C84" s="36"/>
      <c r="D84" s="37"/>
      <c r="E84" s="59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1:20" s="34" customFormat="1" ht="10.35" customHeight="1">
      <c r="A85" s="35"/>
      <c r="B85" s="36"/>
      <c r="C85" s="36"/>
      <c r="D85" s="37"/>
      <c r="E85" s="59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1:20" s="34" customFormat="1" ht="10.35" customHeight="1">
      <c r="A86" s="35"/>
      <c r="B86" s="36"/>
      <c r="C86" s="36"/>
      <c r="D86" s="37"/>
      <c r="E86" s="59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1:20" ht="10.35" customHeight="1">
      <c r="A87" s="35"/>
      <c r="B87" s="34"/>
      <c r="C87" s="60"/>
      <c r="D87" s="149"/>
      <c r="E87" s="63"/>
      <c r="F87" s="63"/>
      <c r="G87" s="63"/>
      <c r="H87" s="63"/>
      <c r="I87" s="63"/>
      <c r="J87" s="63"/>
      <c r="Q87" s="125"/>
      <c r="R87" s="37"/>
      <c r="S87" s="63"/>
      <c r="T87" s="125"/>
    </row>
    <row r="88" spans="1:20" ht="10.35" customHeight="1">
      <c r="A88" s="35"/>
      <c r="B88" s="34"/>
      <c r="C88" s="60"/>
      <c r="D88" s="149"/>
      <c r="E88" s="63"/>
      <c r="F88" s="63"/>
      <c r="G88" s="63"/>
      <c r="H88" s="63"/>
      <c r="I88" s="63"/>
      <c r="J88" s="63"/>
      <c r="Q88" s="125"/>
      <c r="R88" s="37"/>
      <c r="S88" s="63"/>
      <c r="T88" s="125"/>
    </row>
    <row r="89" spans="1:20" ht="10.35" customHeight="1">
      <c r="A89" s="35"/>
      <c r="B89" s="34"/>
      <c r="C89" s="60"/>
      <c r="D89" s="149"/>
      <c r="E89" s="63"/>
      <c r="F89" s="63"/>
      <c r="G89" s="63"/>
      <c r="H89" s="63"/>
      <c r="I89" s="63"/>
      <c r="J89" s="63"/>
      <c r="Q89" s="125"/>
      <c r="R89" s="37"/>
      <c r="S89" s="63"/>
      <c r="T89" s="125"/>
    </row>
    <row r="90" spans="1:20" ht="10.35" customHeight="1">
      <c r="A90" s="35"/>
      <c r="B90" s="34"/>
      <c r="C90" s="60"/>
      <c r="D90" s="149"/>
      <c r="E90" s="63"/>
      <c r="F90" s="63"/>
      <c r="G90" s="63"/>
      <c r="H90" s="63"/>
      <c r="I90" s="63"/>
      <c r="J90" s="63"/>
      <c r="Q90" s="125"/>
      <c r="R90" s="37"/>
      <c r="S90" s="63"/>
      <c r="T90" s="125"/>
    </row>
    <row r="91" spans="1:20" ht="10.35" customHeight="1">
      <c r="A91" s="35"/>
      <c r="B91" s="34"/>
      <c r="C91" s="60"/>
      <c r="D91" s="149"/>
      <c r="E91" s="63"/>
      <c r="F91" s="63"/>
      <c r="G91" s="63"/>
      <c r="H91" s="63"/>
      <c r="I91" s="63"/>
      <c r="J91" s="63"/>
      <c r="Q91" s="125"/>
      <c r="R91" s="37"/>
      <c r="S91" s="63"/>
      <c r="T91" s="125"/>
    </row>
    <row r="92" spans="1:20" ht="10.35" customHeight="1">
      <c r="A92" s="35"/>
      <c r="B92" s="34"/>
      <c r="C92" s="60"/>
      <c r="D92" s="149"/>
      <c r="E92" s="63"/>
      <c r="F92" s="63"/>
      <c r="G92" s="63"/>
      <c r="H92" s="63"/>
      <c r="I92" s="63"/>
      <c r="J92" s="63"/>
      <c r="Q92" s="125"/>
      <c r="R92" s="37"/>
      <c r="S92" s="63"/>
      <c r="T92" s="125"/>
    </row>
    <row r="93" spans="1:20" ht="10.35" customHeight="1">
      <c r="A93" s="35"/>
      <c r="B93" s="34"/>
      <c r="C93" s="60"/>
      <c r="D93" s="149"/>
      <c r="E93" s="63"/>
      <c r="F93" s="63"/>
      <c r="G93" s="63"/>
      <c r="H93" s="63"/>
      <c r="I93" s="63"/>
      <c r="J93" s="63"/>
      <c r="Q93" s="125"/>
      <c r="R93" s="37"/>
      <c r="S93" s="63"/>
      <c r="T93" s="125"/>
    </row>
    <row r="94" spans="1:20" ht="10.35" customHeight="1">
      <c r="A94" s="35"/>
      <c r="B94" s="34"/>
      <c r="C94" s="60"/>
      <c r="D94" s="149"/>
      <c r="E94" s="63"/>
      <c r="F94" s="63"/>
      <c r="G94" s="63"/>
      <c r="H94" s="63"/>
      <c r="I94" s="63"/>
      <c r="J94" s="63"/>
      <c r="Q94" s="125"/>
      <c r="R94" s="37"/>
      <c r="S94" s="63"/>
      <c r="T94" s="125"/>
    </row>
    <row r="95" spans="1:20" ht="10.35" customHeight="1">
      <c r="A95" s="35"/>
      <c r="B95" s="34"/>
      <c r="C95" s="60"/>
      <c r="D95" s="149"/>
      <c r="E95" s="63"/>
      <c r="F95" s="63"/>
      <c r="G95" s="63"/>
      <c r="H95" s="63"/>
      <c r="I95" s="63"/>
      <c r="J95" s="63"/>
      <c r="Q95" s="125"/>
      <c r="R95" s="37"/>
      <c r="S95" s="63"/>
      <c r="T95" s="125"/>
    </row>
    <row r="96" spans="1:20" ht="10.35" customHeight="1">
      <c r="A96" s="35"/>
      <c r="B96" s="34"/>
      <c r="C96" s="60"/>
      <c r="D96" s="149"/>
      <c r="E96" s="63"/>
      <c r="F96" s="63"/>
      <c r="G96" s="63"/>
      <c r="H96" s="63"/>
      <c r="I96" s="63"/>
      <c r="J96" s="63"/>
      <c r="Q96" s="125"/>
      <c r="R96" s="37"/>
      <c r="S96" s="63"/>
      <c r="T96" s="125"/>
    </row>
    <row r="97" spans="1:20" ht="10.35" customHeight="1">
      <c r="A97" s="35"/>
      <c r="B97" s="34"/>
      <c r="C97" s="60"/>
      <c r="D97" s="149"/>
      <c r="E97" s="63"/>
      <c r="F97" s="63"/>
      <c r="G97" s="63"/>
      <c r="H97" s="63"/>
      <c r="I97" s="63"/>
      <c r="J97" s="63"/>
      <c r="Q97" s="125"/>
      <c r="R97" s="37"/>
      <c r="S97" s="63"/>
      <c r="T97" s="125"/>
    </row>
    <row r="98" spans="1:20" ht="10.35" customHeight="1">
      <c r="A98" s="35"/>
      <c r="B98" s="34"/>
      <c r="C98" s="60"/>
      <c r="D98" s="149"/>
      <c r="E98" s="63"/>
      <c r="F98" s="63"/>
      <c r="G98" s="63"/>
      <c r="H98" s="63"/>
      <c r="I98" s="63"/>
      <c r="J98" s="63"/>
      <c r="Q98" s="125"/>
      <c r="R98" s="37"/>
      <c r="S98" s="63"/>
      <c r="T98" s="125"/>
    </row>
    <row r="99" spans="1:20" ht="10.35" customHeight="1">
      <c r="A99" s="35"/>
      <c r="B99" s="34"/>
      <c r="C99" s="60"/>
      <c r="D99" s="149"/>
      <c r="E99" s="63"/>
      <c r="F99" s="63"/>
      <c r="G99" s="63"/>
      <c r="H99" s="63"/>
      <c r="I99" s="63"/>
      <c r="J99" s="63"/>
      <c r="Q99" s="125"/>
      <c r="R99" s="37"/>
      <c r="S99" s="63"/>
      <c r="T99" s="125"/>
    </row>
    <row r="100" spans="1:20" ht="10.35" customHeight="1">
      <c r="A100" s="35"/>
      <c r="B100" s="34"/>
      <c r="C100" s="60"/>
      <c r="D100" s="149"/>
      <c r="E100" s="63"/>
      <c r="F100" s="63"/>
      <c r="G100" s="63"/>
      <c r="H100" s="63"/>
      <c r="I100" s="63"/>
      <c r="J100" s="63"/>
      <c r="Q100" s="125"/>
      <c r="R100" s="37"/>
      <c r="S100" s="63"/>
      <c r="T100" s="125"/>
    </row>
    <row r="101" spans="1:20" ht="10.35" customHeight="1">
      <c r="A101" s="35"/>
      <c r="B101" s="34"/>
      <c r="C101" s="60"/>
      <c r="D101" s="149"/>
      <c r="E101" s="63"/>
      <c r="F101" s="63"/>
      <c r="G101" s="63"/>
      <c r="H101" s="63"/>
      <c r="I101" s="63"/>
      <c r="J101" s="63"/>
      <c r="Q101" s="125"/>
      <c r="R101" s="37"/>
      <c r="S101" s="63"/>
      <c r="T101" s="125"/>
    </row>
    <row r="102" spans="1:20" ht="10.35" customHeight="1">
      <c r="A102" s="35"/>
      <c r="B102" s="34"/>
      <c r="C102" s="60"/>
      <c r="D102" s="149"/>
      <c r="E102" s="63"/>
      <c r="F102" s="63"/>
      <c r="G102" s="63"/>
      <c r="H102" s="63"/>
      <c r="I102" s="63"/>
      <c r="J102" s="63"/>
      <c r="Q102" s="125"/>
      <c r="R102" s="37"/>
      <c r="S102" s="63"/>
      <c r="T102" s="125"/>
    </row>
    <row r="103" spans="1:20" ht="10.35" customHeight="1">
      <c r="A103" s="35"/>
      <c r="B103" s="34"/>
      <c r="C103" s="60"/>
      <c r="D103" s="149"/>
      <c r="E103" s="63"/>
      <c r="F103" s="63"/>
      <c r="G103" s="63"/>
      <c r="H103" s="63"/>
      <c r="I103" s="63"/>
      <c r="J103" s="63"/>
      <c r="Q103" s="125"/>
      <c r="R103" s="37"/>
      <c r="S103" s="63"/>
      <c r="T103" s="125"/>
    </row>
    <row r="104" spans="1:20" ht="10.35" customHeight="1">
      <c r="A104" s="35"/>
      <c r="B104" s="34"/>
      <c r="C104" s="60"/>
      <c r="D104" s="149"/>
      <c r="E104" s="63"/>
      <c r="F104" s="63"/>
      <c r="G104" s="63"/>
      <c r="H104" s="63"/>
      <c r="I104" s="63"/>
      <c r="J104" s="63"/>
      <c r="Q104" s="125"/>
      <c r="R104" s="37"/>
      <c r="S104" s="63"/>
      <c r="T104" s="125"/>
    </row>
    <row r="105" spans="1:20" ht="10.35" customHeight="1">
      <c r="A105" s="35"/>
      <c r="B105" s="34"/>
      <c r="C105" s="60"/>
      <c r="D105" s="149"/>
      <c r="E105" s="63"/>
      <c r="F105" s="63"/>
      <c r="G105" s="63"/>
      <c r="H105" s="63"/>
      <c r="I105" s="63"/>
      <c r="J105" s="63"/>
      <c r="Q105" s="125"/>
      <c r="R105" s="37"/>
      <c r="S105" s="63"/>
      <c r="T105" s="125"/>
    </row>
    <row r="106" spans="1:20" ht="10.35" customHeight="1">
      <c r="A106" s="35"/>
      <c r="B106" s="34"/>
      <c r="C106" s="60"/>
      <c r="D106" s="149"/>
      <c r="E106" s="63"/>
      <c r="F106" s="63"/>
      <c r="G106" s="63"/>
      <c r="H106" s="63"/>
      <c r="I106" s="63"/>
      <c r="J106" s="63"/>
      <c r="Q106" s="125"/>
      <c r="R106" s="37"/>
      <c r="S106" s="63"/>
      <c r="T106" s="125"/>
    </row>
    <row r="107" spans="1:20" ht="10.35" customHeight="1">
      <c r="A107" s="35"/>
      <c r="B107" s="34"/>
      <c r="C107" s="60"/>
      <c r="D107" s="149"/>
      <c r="E107" s="63"/>
      <c r="F107" s="63"/>
      <c r="G107" s="63"/>
      <c r="H107" s="63"/>
      <c r="I107" s="63"/>
      <c r="J107" s="63"/>
      <c r="Q107" s="125"/>
      <c r="R107" s="37"/>
      <c r="S107" s="63"/>
      <c r="T107" s="125"/>
    </row>
    <row r="108" spans="1:20" ht="10.35" customHeight="1">
      <c r="A108" s="35"/>
      <c r="B108" s="34"/>
      <c r="C108" s="60"/>
      <c r="D108" s="149"/>
      <c r="E108" s="63"/>
      <c r="F108" s="63"/>
      <c r="G108" s="63"/>
      <c r="H108" s="63"/>
      <c r="I108" s="63"/>
      <c r="J108" s="63"/>
      <c r="Q108" s="125"/>
      <c r="R108" s="37"/>
      <c r="S108" s="63"/>
      <c r="T108" s="125"/>
    </row>
    <row r="109" spans="1:20" ht="10.35" customHeight="1">
      <c r="A109" s="35"/>
      <c r="B109" s="34"/>
      <c r="C109" s="60"/>
      <c r="D109" s="149"/>
      <c r="E109" s="63"/>
      <c r="F109" s="63"/>
      <c r="G109" s="63"/>
      <c r="H109" s="63"/>
      <c r="I109" s="63"/>
      <c r="J109" s="63"/>
      <c r="Q109" s="125"/>
      <c r="R109" s="37"/>
      <c r="S109" s="63"/>
      <c r="T109" s="125"/>
    </row>
    <row r="110" spans="1:20" ht="10.35" customHeight="1">
      <c r="A110" s="35"/>
      <c r="B110" s="34"/>
      <c r="C110" s="60"/>
      <c r="D110" s="149"/>
      <c r="E110" s="63"/>
      <c r="F110" s="63"/>
      <c r="G110" s="63"/>
      <c r="H110" s="63"/>
      <c r="I110" s="63"/>
      <c r="J110" s="63"/>
      <c r="Q110" s="125"/>
      <c r="R110" s="37"/>
      <c r="S110" s="63"/>
      <c r="T110" s="125"/>
    </row>
    <row r="111" spans="1:20" ht="10.35" customHeight="1">
      <c r="A111" s="35"/>
      <c r="B111" s="34"/>
      <c r="C111" s="60"/>
      <c r="D111" s="149"/>
      <c r="E111" s="63"/>
      <c r="F111" s="63"/>
      <c r="G111" s="63"/>
      <c r="H111" s="63"/>
      <c r="I111" s="63"/>
      <c r="J111" s="63"/>
      <c r="Q111" s="125"/>
      <c r="R111" s="37"/>
      <c r="S111" s="63"/>
      <c r="T111" s="125"/>
    </row>
    <row r="112" spans="1:20" ht="10.35" customHeight="1">
      <c r="A112" s="35"/>
      <c r="B112" s="34"/>
      <c r="C112" s="60"/>
      <c r="D112" s="149"/>
      <c r="E112" s="63"/>
      <c r="F112" s="63"/>
      <c r="G112" s="63"/>
      <c r="H112" s="63"/>
      <c r="I112" s="63"/>
      <c r="J112" s="63"/>
      <c r="Q112" s="125"/>
      <c r="R112" s="37"/>
      <c r="S112" s="63"/>
      <c r="T112" s="125"/>
    </row>
    <row r="113" spans="1:20" ht="10.35" customHeight="1">
      <c r="A113" s="35"/>
      <c r="B113" s="34"/>
      <c r="C113" s="60"/>
      <c r="D113" s="149"/>
      <c r="E113" s="63"/>
      <c r="F113" s="63"/>
      <c r="G113" s="63"/>
      <c r="H113" s="63"/>
      <c r="I113" s="63"/>
      <c r="J113" s="63"/>
      <c r="Q113" s="125"/>
      <c r="R113" s="37"/>
      <c r="S113" s="63"/>
      <c r="T113" s="125"/>
    </row>
    <row r="114" spans="1:20" ht="10.35" customHeight="1">
      <c r="A114" s="35"/>
      <c r="B114" s="34"/>
      <c r="C114" s="60"/>
      <c r="D114" s="149"/>
      <c r="E114" s="63"/>
      <c r="F114" s="63"/>
      <c r="G114" s="63"/>
      <c r="H114" s="63"/>
      <c r="I114" s="63"/>
      <c r="J114" s="63"/>
      <c r="Q114" s="125"/>
      <c r="R114" s="37"/>
      <c r="S114" s="63"/>
      <c r="T114" s="125"/>
    </row>
    <row r="115" spans="1:20" ht="10.35" customHeight="1">
      <c r="A115" s="35"/>
      <c r="B115" s="34"/>
      <c r="C115" s="60"/>
      <c r="D115" s="149"/>
      <c r="E115" s="63"/>
      <c r="F115" s="63"/>
      <c r="G115" s="63"/>
      <c r="H115" s="63"/>
      <c r="I115" s="63"/>
      <c r="J115" s="63"/>
      <c r="Q115" s="125"/>
      <c r="R115" s="37"/>
      <c r="S115" s="63"/>
      <c r="T115" s="125"/>
    </row>
    <row r="116" spans="1:20" ht="10.35" customHeight="1">
      <c r="A116" s="35"/>
      <c r="B116" s="34"/>
      <c r="C116" s="60"/>
      <c r="D116" s="149"/>
      <c r="E116" s="63"/>
      <c r="F116" s="63"/>
      <c r="G116" s="63"/>
      <c r="H116" s="63"/>
      <c r="I116" s="63"/>
      <c r="J116" s="63"/>
      <c r="Q116" s="125"/>
      <c r="R116" s="37"/>
      <c r="S116" s="63"/>
      <c r="T116" s="125"/>
    </row>
    <row r="117" spans="1:20" ht="10.35" customHeight="1">
      <c r="A117" s="35"/>
      <c r="B117" s="34"/>
      <c r="C117" s="60"/>
      <c r="D117" s="149"/>
      <c r="E117" s="63"/>
      <c r="F117" s="63"/>
      <c r="G117" s="63"/>
      <c r="H117" s="63"/>
      <c r="I117" s="63"/>
      <c r="J117" s="63"/>
      <c r="Q117" s="125"/>
      <c r="R117" s="37"/>
      <c r="S117" s="63"/>
      <c r="T117" s="125"/>
    </row>
    <row r="118" spans="1:20" ht="10.35" customHeight="1">
      <c r="A118" s="35"/>
      <c r="B118" s="34"/>
      <c r="C118" s="60"/>
      <c r="D118" s="149"/>
      <c r="E118" s="63"/>
      <c r="F118" s="63"/>
      <c r="G118" s="63"/>
      <c r="H118" s="63"/>
      <c r="I118" s="63"/>
      <c r="J118" s="63"/>
      <c r="Q118" s="125"/>
      <c r="R118" s="37"/>
      <c r="S118" s="63"/>
      <c r="T118" s="125"/>
    </row>
    <row r="119" spans="1:20" ht="10.35" customHeight="1">
      <c r="A119" s="35"/>
      <c r="B119" s="34"/>
      <c r="C119" s="60"/>
      <c r="D119" s="149"/>
      <c r="E119" s="63"/>
      <c r="F119" s="63"/>
      <c r="G119" s="63"/>
      <c r="H119" s="63"/>
      <c r="I119" s="63"/>
      <c r="J119" s="63"/>
      <c r="Q119" s="125"/>
      <c r="R119" s="37"/>
      <c r="S119" s="63"/>
      <c r="T119" s="125"/>
    </row>
    <row r="120" spans="1:20" ht="10.35" customHeight="1">
      <c r="A120" s="35"/>
      <c r="B120" s="34"/>
      <c r="C120" s="60"/>
      <c r="D120" s="149"/>
      <c r="E120" s="63"/>
      <c r="F120" s="63"/>
      <c r="G120" s="63"/>
      <c r="H120" s="63"/>
      <c r="I120" s="63"/>
      <c r="J120" s="63"/>
      <c r="Q120" s="125"/>
      <c r="R120" s="37"/>
      <c r="S120" s="63"/>
      <c r="T120" s="125"/>
    </row>
    <row r="121" spans="1:20" ht="10.35" customHeight="1">
      <c r="A121" s="35"/>
      <c r="B121" s="34"/>
      <c r="C121" s="60"/>
      <c r="D121" s="149"/>
      <c r="E121" s="63"/>
      <c r="F121" s="63"/>
      <c r="G121" s="63"/>
      <c r="H121" s="63"/>
      <c r="I121" s="63"/>
      <c r="J121" s="63"/>
      <c r="Q121" s="125"/>
      <c r="R121" s="37"/>
      <c r="S121" s="63"/>
      <c r="T121" s="125"/>
    </row>
    <row r="122" spans="1:20" ht="10.35" customHeight="1">
      <c r="A122" s="35"/>
      <c r="B122" s="34"/>
      <c r="C122" s="60"/>
      <c r="D122" s="149"/>
      <c r="E122" s="63"/>
      <c r="F122" s="63"/>
      <c r="G122" s="63"/>
      <c r="H122" s="63"/>
      <c r="I122" s="63"/>
      <c r="J122" s="63"/>
      <c r="Q122" s="125"/>
      <c r="R122" s="37"/>
      <c r="S122" s="63"/>
      <c r="T122" s="125"/>
    </row>
    <row r="123" spans="1:20" ht="10.35" customHeight="1">
      <c r="A123" s="35"/>
      <c r="B123" s="34"/>
      <c r="C123" s="60"/>
      <c r="D123" s="149"/>
      <c r="E123" s="63"/>
      <c r="F123" s="63"/>
      <c r="G123" s="63"/>
      <c r="H123" s="63"/>
      <c r="I123" s="63"/>
      <c r="J123" s="63"/>
      <c r="Q123" s="125"/>
      <c r="R123" s="37"/>
      <c r="S123" s="63"/>
      <c r="T123" s="125"/>
    </row>
    <row r="124" spans="1:20" ht="10.35" customHeight="1">
      <c r="A124" s="35"/>
      <c r="B124" s="34"/>
      <c r="C124" s="60"/>
      <c r="D124" s="149"/>
      <c r="E124" s="63"/>
      <c r="F124" s="63"/>
      <c r="G124" s="63"/>
      <c r="H124" s="63"/>
      <c r="I124" s="63"/>
      <c r="J124" s="63"/>
      <c r="Q124" s="125"/>
      <c r="R124" s="37"/>
      <c r="S124" s="63"/>
      <c r="T124" s="125"/>
    </row>
    <row r="125" spans="1:20" ht="10.35" customHeight="1">
      <c r="A125" s="35"/>
      <c r="B125" s="34"/>
      <c r="C125" s="60"/>
      <c r="D125" s="149"/>
      <c r="E125" s="63"/>
      <c r="F125" s="63"/>
      <c r="G125" s="63"/>
      <c r="H125" s="63"/>
      <c r="I125" s="63"/>
      <c r="J125" s="63"/>
      <c r="Q125" s="125"/>
      <c r="R125" s="37"/>
      <c r="S125" s="63"/>
      <c r="T125" s="125"/>
    </row>
    <row r="126" spans="1:20" ht="10.35" customHeight="1">
      <c r="A126" s="35"/>
      <c r="B126" s="34"/>
      <c r="C126" s="60"/>
      <c r="D126" s="149"/>
      <c r="E126" s="63"/>
      <c r="F126" s="63"/>
      <c r="G126" s="63"/>
      <c r="H126" s="63"/>
      <c r="I126" s="63"/>
      <c r="J126" s="63"/>
      <c r="Q126" s="125"/>
      <c r="R126" s="37"/>
      <c r="S126" s="63"/>
      <c r="T126" s="125"/>
    </row>
    <row r="127" spans="1:20" ht="10.35" customHeight="1">
      <c r="A127" s="35"/>
      <c r="B127" s="34"/>
      <c r="C127" s="60"/>
      <c r="D127" s="149"/>
      <c r="E127" s="63"/>
      <c r="F127" s="63"/>
      <c r="G127" s="63"/>
      <c r="H127" s="63"/>
      <c r="I127" s="63"/>
      <c r="J127" s="63"/>
      <c r="Q127" s="125"/>
      <c r="R127" s="37"/>
      <c r="S127" s="63"/>
      <c r="T127" s="125"/>
    </row>
    <row r="128" spans="1:20" ht="10.35" customHeight="1">
      <c r="A128" s="35"/>
      <c r="B128" s="34"/>
      <c r="C128" s="60"/>
      <c r="D128" s="149"/>
      <c r="E128" s="63"/>
      <c r="F128" s="63"/>
      <c r="G128" s="63"/>
      <c r="H128" s="63"/>
      <c r="I128" s="63"/>
      <c r="J128" s="63"/>
      <c r="Q128" s="125"/>
      <c r="R128" s="37"/>
      <c r="S128" s="63"/>
      <c r="T128" s="125"/>
    </row>
    <row r="129" spans="1:20" ht="10.35" customHeight="1">
      <c r="A129" s="35"/>
      <c r="B129" s="34"/>
      <c r="C129" s="60"/>
      <c r="D129" s="149"/>
      <c r="E129" s="63"/>
      <c r="F129" s="63"/>
      <c r="G129" s="63"/>
      <c r="H129" s="63"/>
      <c r="I129" s="63"/>
      <c r="J129" s="63"/>
      <c r="Q129" s="125"/>
      <c r="R129" s="37"/>
      <c r="S129" s="63"/>
      <c r="T129" s="125"/>
    </row>
    <row r="130" spans="1:20" ht="10.35" customHeight="1">
      <c r="A130" s="35"/>
      <c r="B130" s="34"/>
      <c r="C130" s="60"/>
      <c r="D130" s="149"/>
      <c r="E130" s="63"/>
      <c r="F130" s="63"/>
      <c r="G130" s="63"/>
      <c r="H130" s="63"/>
      <c r="I130" s="63"/>
      <c r="J130" s="63"/>
      <c r="Q130" s="125"/>
      <c r="R130" s="37"/>
      <c r="S130" s="63"/>
      <c r="T130" s="125"/>
    </row>
    <row r="131" spans="1:20" ht="10.35" customHeight="1">
      <c r="A131" s="35"/>
      <c r="B131" s="34"/>
      <c r="C131" s="60"/>
      <c r="D131" s="149"/>
      <c r="E131" s="63"/>
      <c r="F131" s="63"/>
      <c r="G131" s="63"/>
      <c r="H131" s="63"/>
      <c r="I131" s="63"/>
      <c r="J131" s="63"/>
      <c r="Q131" s="125"/>
      <c r="R131" s="37"/>
      <c r="S131" s="63"/>
      <c r="T131" s="125"/>
    </row>
    <row r="132" spans="1:20" ht="10.35" customHeight="1">
      <c r="A132" s="35"/>
      <c r="B132" s="34"/>
      <c r="C132" s="60"/>
      <c r="D132" s="149"/>
      <c r="E132" s="63"/>
      <c r="F132" s="63"/>
      <c r="G132" s="63"/>
      <c r="H132" s="63"/>
      <c r="I132" s="63"/>
      <c r="J132" s="63"/>
      <c r="Q132" s="125"/>
      <c r="R132" s="37"/>
      <c r="S132" s="63"/>
      <c r="T132" s="125"/>
    </row>
    <row r="133" spans="1:20" ht="10.35" customHeight="1">
      <c r="A133" s="35"/>
      <c r="B133" s="34"/>
      <c r="C133" s="60"/>
      <c r="D133" s="149"/>
      <c r="E133" s="63"/>
      <c r="F133" s="63"/>
      <c r="G133" s="63"/>
      <c r="H133" s="63"/>
      <c r="I133" s="63"/>
      <c r="J133" s="63"/>
      <c r="Q133" s="125"/>
      <c r="R133" s="37"/>
      <c r="S133" s="63"/>
      <c r="T133" s="125"/>
    </row>
    <row r="134" spans="1:20" ht="10.35" customHeight="1">
      <c r="A134" s="35"/>
      <c r="B134" s="34"/>
      <c r="C134" s="60"/>
      <c r="D134" s="149"/>
      <c r="E134" s="63"/>
      <c r="F134" s="63"/>
      <c r="G134" s="63"/>
      <c r="H134" s="63"/>
      <c r="I134" s="63"/>
      <c r="J134" s="63"/>
      <c r="Q134" s="125"/>
      <c r="R134" s="37"/>
      <c r="S134" s="63"/>
      <c r="T134" s="125"/>
    </row>
    <row r="135" spans="1:20" ht="10.35" customHeight="1">
      <c r="A135" s="35"/>
      <c r="B135" s="34"/>
      <c r="C135" s="60"/>
      <c r="D135" s="149"/>
      <c r="E135" s="63"/>
      <c r="F135" s="63"/>
      <c r="G135" s="63"/>
      <c r="H135" s="63"/>
      <c r="I135" s="63"/>
      <c r="J135" s="63"/>
      <c r="Q135" s="125"/>
      <c r="R135" s="37"/>
      <c r="S135" s="63"/>
      <c r="T135" s="125"/>
    </row>
    <row r="136" spans="1:20" ht="10.35" customHeight="1">
      <c r="A136" s="35"/>
      <c r="B136" s="34"/>
      <c r="C136" s="60"/>
      <c r="D136" s="149"/>
      <c r="E136" s="63"/>
      <c r="F136" s="63"/>
      <c r="G136" s="63"/>
      <c r="H136" s="63"/>
      <c r="I136" s="63"/>
      <c r="J136" s="63"/>
      <c r="Q136" s="125"/>
      <c r="R136" s="37"/>
      <c r="S136" s="63"/>
      <c r="T136" s="125"/>
    </row>
    <row r="137" spans="1:20" ht="10.35" customHeight="1">
      <c r="A137" s="35"/>
      <c r="B137" s="34"/>
      <c r="C137" s="60"/>
      <c r="D137" s="149"/>
      <c r="E137" s="63"/>
      <c r="F137" s="63"/>
      <c r="G137" s="63"/>
      <c r="H137" s="63"/>
      <c r="I137" s="63"/>
      <c r="J137" s="63"/>
      <c r="Q137" s="125"/>
      <c r="R137" s="37"/>
      <c r="S137" s="63"/>
      <c r="T137" s="125"/>
    </row>
    <row r="138" spans="1:20" ht="10.35" customHeight="1">
      <c r="A138" s="35"/>
      <c r="B138" s="34"/>
      <c r="C138" s="60"/>
      <c r="D138" s="149"/>
      <c r="E138" s="63"/>
      <c r="F138" s="63"/>
      <c r="G138" s="63"/>
      <c r="H138" s="63"/>
      <c r="I138" s="63"/>
      <c r="J138" s="63"/>
      <c r="Q138" s="125"/>
      <c r="R138" s="37"/>
      <c r="S138" s="63"/>
      <c r="T138" s="125"/>
    </row>
    <row r="139" spans="1:20" ht="10.35" customHeight="1">
      <c r="A139" s="35"/>
      <c r="B139" s="34"/>
      <c r="C139" s="60"/>
      <c r="D139" s="149"/>
      <c r="E139" s="63"/>
      <c r="F139" s="63"/>
      <c r="G139" s="63"/>
      <c r="H139" s="63"/>
      <c r="I139" s="63"/>
      <c r="J139" s="63"/>
      <c r="Q139" s="125"/>
      <c r="R139" s="37"/>
      <c r="S139" s="63"/>
      <c r="T139" s="125"/>
    </row>
    <row r="140" spans="1:20" ht="10.35" customHeight="1">
      <c r="A140" s="35"/>
      <c r="B140" s="34"/>
      <c r="C140" s="60"/>
      <c r="D140" s="149"/>
      <c r="E140" s="63"/>
      <c r="F140" s="63"/>
      <c r="G140" s="63"/>
      <c r="H140" s="63"/>
      <c r="I140" s="63"/>
      <c r="J140" s="63"/>
      <c r="Q140" s="125"/>
      <c r="R140" s="37"/>
      <c r="S140" s="63"/>
      <c r="T140" s="125"/>
    </row>
    <row r="141" spans="1:20" ht="10.35" customHeight="1">
      <c r="A141" s="35"/>
      <c r="B141" s="34"/>
      <c r="C141" s="60"/>
      <c r="D141" s="149"/>
      <c r="E141" s="63"/>
      <c r="F141" s="63"/>
      <c r="G141" s="63"/>
      <c r="H141" s="63"/>
      <c r="I141" s="63"/>
      <c r="J141" s="63"/>
      <c r="Q141" s="125"/>
      <c r="R141" s="37"/>
      <c r="S141" s="63"/>
      <c r="T141" s="125"/>
    </row>
    <row r="142" spans="1:20" ht="10.35" customHeight="1">
      <c r="A142" s="35"/>
      <c r="B142" s="34"/>
      <c r="C142" s="60"/>
      <c r="D142" s="149"/>
      <c r="E142" s="63"/>
      <c r="F142" s="63"/>
      <c r="G142" s="63"/>
      <c r="H142" s="63"/>
      <c r="I142" s="63"/>
      <c r="J142" s="63"/>
      <c r="Q142" s="125"/>
      <c r="R142" s="37"/>
      <c r="S142" s="63"/>
      <c r="T142" s="125"/>
    </row>
    <row r="143" spans="1:20" ht="10.35" customHeight="1">
      <c r="A143" s="35"/>
      <c r="B143" s="34"/>
      <c r="C143" s="60"/>
      <c r="D143" s="149"/>
      <c r="E143" s="63"/>
      <c r="F143" s="63"/>
      <c r="G143" s="63"/>
      <c r="H143" s="63"/>
      <c r="I143" s="63"/>
      <c r="J143" s="63"/>
      <c r="Q143" s="125"/>
      <c r="R143" s="37"/>
      <c r="S143" s="63"/>
      <c r="T143" s="125"/>
    </row>
    <row r="144" spans="1:20" ht="10.35" customHeight="1">
      <c r="A144" s="35"/>
      <c r="B144" s="34"/>
      <c r="C144" s="60"/>
      <c r="D144" s="149"/>
      <c r="E144" s="63"/>
      <c r="F144" s="63"/>
      <c r="G144" s="63"/>
      <c r="H144" s="63"/>
      <c r="I144" s="63"/>
      <c r="J144" s="63"/>
      <c r="Q144" s="125"/>
      <c r="R144" s="37"/>
      <c r="S144" s="63"/>
      <c r="T144" s="125"/>
    </row>
    <row r="145" spans="1:20" ht="10.35" customHeight="1">
      <c r="A145" s="35"/>
      <c r="B145" s="34"/>
      <c r="C145" s="60"/>
      <c r="D145" s="149"/>
      <c r="E145" s="63"/>
      <c r="F145" s="63"/>
      <c r="G145" s="63"/>
      <c r="H145" s="63"/>
      <c r="I145" s="63"/>
      <c r="J145" s="63"/>
      <c r="Q145" s="125"/>
      <c r="R145" s="37"/>
      <c r="S145" s="63"/>
      <c r="T145" s="125"/>
    </row>
    <row r="146" spans="1:20" ht="10.35" customHeight="1">
      <c r="A146" s="35"/>
      <c r="B146" s="34"/>
      <c r="C146" s="60"/>
      <c r="D146" s="149"/>
      <c r="E146" s="63"/>
      <c r="F146" s="63"/>
      <c r="G146" s="63"/>
      <c r="H146" s="63"/>
      <c r="I146" s="63"/>
      <c r="J146" s="63"/>
      <c r="Q146" s="125"/>
      <c r="R146" s="37"/>
      <c r="S146" s="63"/>
      <c r="T146" s="125"/>
    </row>
    <row r="147" spans="1:20" ht="10.35" customHeight="1">
      <c r="A147" s="35"/>
      <c r="B147" s="34"/>
      <c r="C147" s="60"/>
      <c r="D147" s="149"/>
      <c r="E147" s="63"/>
      <c r="F147" s="63"/>
      <c r="G147" s="63"/>
      <c r="H147" s="63"/>
      <c r="I147" s="63"/>
      <c r="J147" s="63"/>
      <c r="Q147" s="125"/>
      <c r="R147" s="37"/>
      <c r="S147" s="63"/>
      <c r="T147" s="125"/>
    </row>
    <row r="148" spans="1:20" ht="10.35" customHeight="1">
      <c r="A148" s="35"/>
      <c r="B148" s="34"/>
      <c r="C148" s="60"/>
      <c r="D148" s="149"/>
      <c r="E148" s="63"/>
      <c r="F148" s="63"/>
      <c r="G148" s="63"/>
      <c r="H148" s="63"/>
      <c r="I148" s="63"/>
      <c r="J148" s="63"/>
      <c r="Q148" s="125"/>
      <c r="R148" s="37"/>
      <c r="S148" s="63"/>
      <c r="T148" s="125"/>
    </row>
    <row r="149" spans="1:20" ht="10.35" customHeight="1">
      <c r="A149" s="35"/>
      <c r="B149" s="34"/>
      <c r="C149" s="60"/>
      <c r="D149" s="149"/>
      <c r="E149" s="63"/>
      <c r="F149" s="63"/>
      <c r="G149" s="63"/>
      <c r="H149" s="63"/>
      <c r="I149" s="63"/>
      <c r="J149" s="63"/>
      <c r="Q149" s="125"/>
      <c r="R149" s="37"/>
      <c r="S149" s="63"/>
      <c r="T149" s="125"/>
    </row>
    <row r="150" spans="1:20" ht="10.35" customHeight="1">
      <c r="A150" s="35"/>
      <c r="B150" s="34"/>
      <c r="C150" s="60"/>
      <c r="D150" s="149"/>
      <c r="E150" s="63"/>
      <c r="F150" s="63"/>
      <c r="G150" s="63"/>
      <c r="H150" s="63"/>
      <c r="I150" s="63"/>
      <c r="J150" s="63"/>
      <c r="Q150" s="125"/>
      <c r="R150" s="37"/>
      <c r="S150" s="63"/>
      <c r="T150" s="125"/>
    </row>
    <row r="151" spans="1:20" ht="10.35" customHeight="1">
      <c r="A151" s="35"/>
      <c r="B151" s="34"/>
      <c r="C151" s="60"/>
      <c r="D151" s="149"/>
      <c r="E151" s="63"/>
      <c r="F151" s="63"/>
      <c r="G151" s="63"/>
      <c r="H151" s="63"/>
      <c r="I151" s="63"/>
      <c r="J151" s="63"/>
      <c r="Q151" s="125"/>
      <c r="R151" s="37"/>
      <c r="S151" s="63"/>
      <c r="T151" s="125"/>
    </row>
    <row r="152" spans="1:20" ht="10.35" customHeight="1">
      <c r="A152" s="35"/>
      <c r="B152" s="34"/>
      <c r="C152" s="60"/>
      <c r="D152" s="149"/>
      <c r="E152" s="63"/>
      <c r="F152" s="63"/>
      <c r="G152" s="63"/>
      <c r="H152" s="63"/>
      <c r="I152" s="63"/>
      <c r="J152" s="63"/>
      <c r="Q152" s="125"/>
      <c r="R152" s="37"/>
      <c r="S152" s="63"/>
      <c r="T152" s="125"/>
    </row>
    <row r="153" spans="1:20" ht="10.35" customHeight="1">
      <c r="A153" s="35"/>
      <c r="B153" s="34"/>
      <c r="C153" s="60"/>
      <c r="D153" s="149"/>
      <c r="E153" s="63"/>
      <c r="F153" s="63"/>
      <c r="G153" s="63"/>
      <c r="H153" s="63"/>
      <c r="I153" s="63"/>
      <c r="J153" s="63"/>
      <c r="Q153" s="125"/>
      <c r="R153" s="37"/>
      <c r="S153" s="63"/>
      <c r="T153" s="125"/>
    </row>
    <row r="154" spans="1:20" ht="10.35" customHeight="1">
      <c r="A154" s="35"/>
      <c r="B154" s="34"/>
      <c r="C154" s="60"/>
      <c r="D154" s="149"/>
      <c r="E154" s="63"/>
      <c r="F154" s="63"/>
      <c r="G154" s="63"/>
      <c r="H154" s="63"/>
      <c r="I154" s="63"/>
      <c r="J154" s="63"/>
      <c r="Q154" s="125"/>
      <c r="R154" s="37"/>
      <c r="S154" s="63"/>
      <c r="T154" s="125"/>
    </row>
    <row r="155" spans="1:20" ht="10.35" customHeight="1">
      <c r="A155" s="35"/>
      <c r="B155" s="34"/>
      <c r="C155" s="60"/>
      <c r="D155" s="149"/>
      <c r="E155" s="63"/>
      <c r="F155" s="63"/>
      <c r="G155" s="63"/>
      <c r="H155" s="63"/>
      <c r="I155" s="63"/>
      <c r="J155" s="63"/>
      <c r="Q155" s="125"/>
      <c r="R155" s="37"/>
      <c r="S155" s="63"/>
      <c r="T155" s="125"/>
    </row>
    <row r="156" spans="1:20" ht="10.35" customHeight="1">
      <c r="A156" s="35"/>
      <c r="B156" s="34"/>
      <c r="C156" s="60"/>
      <c r="D156" s="149"/>
      <c r="E156" s="63"/>
      <c r="F156" s="63"/>
      <c r="G156" s="63"/>
      <c r="H156" s="63"/>
      <c r="I156" s="63"/>
      <c r="J156" s="63"/>
      <c r="Q156" s="125"/>
      <c r="R156" s="37"/>
      <c r="S156" s="63"/>
      <c r="T156" s="125"/>
    </row>
    <row r="157" spans="1:20" ht="10.35" customHeight="1">
      <c r="A157" s="35"/>
      <c r="B157" s="34"/>
      <c r="C157" s="60"/>
      <c r="D157" s="149"/>
      <c r="E157" s="63"/>
      <c r="F157" s="63"/>
      <c r="G157" s="63"/>
      <c r="H157" s="63"/>
      <c r="I157" s="63"/>
      <c r="J157" s="63"/>
      <c r="Q157" s="125"/>
      <c r="R157" s="37"/>
      <c r="S157" s="63"/>
      <c r="T157" s="125"/>
    </row>
    <row r="158" spans="1:20" ht="10.35" customHeight="1">
      <c r="A158" s="35"/>
      <c r="B158" s="34"/>
      <c r="C158" s="60"/>
      <c r="D158" s="149"/>
      <c r="E158" s="63"/>
      <c r="F158" s="63"/>
      <c r="G158" s="63"/>
      <c r="H158" s="63"/>
      <c r="I158" s="63"/>
      <c r="J158" s="63"/>
      <c r="Q158" s="125"/>
      <c r="R158" s="37"/>
      <c r="S158" s="63"/>
      <c r="T158" s="125"/>
    </row>
    <row r="159" spans="1:20" ht="10.35" customHeight="1">
      <c r="A159" s="35"/>
      <c r="B159" s="34"/>
      <c r="C159" s="60"/>
      <c r="D159" s="149"/>
      <c r="E159" s="63"/>
      <c r="F159" s="63"/>
      <c r="G159" s="63"/>
      <c r="H159" s="63"/>
      <c r="I159" s="63"/>
      <c r="J159" s="63"/>
      <c r="Q159" s="125"/>
      <c r="R159" s="37"/>
      <c r="S159" s="63"/>
      <c r="T159" s="125"/>
    </row>
    <row r="160" spans="1:20" ht="10.35" customHeight="1">
      <c r="A160" s="35"/>
      <c r="B160" s="34"/>
      <c r="C160" s="60"/>
      <c r="D160" s="149"/>
      <c r="E160" s="63"/>
      <c r="F160" s="63"/>
      <c r="G160" s="63"/>
      <c r="H160" s="63"/>
      <c r="I160" s="63"/>
      <c r="J160" s="63"/>
      <c r="Q160" s="125"/>
      <c r="R160" s="37"/>
      <c r="S160" s="63"/>
      <c r="T160" s="125"/>
    </row>
    <row r="161" spans="1:20" ht="10.35" customHeight="1">
      <c r="A161" s="35"/>
      <c r="B161" s="34"/>
      <c r="C161" s="60"/>
      <c r="D161" s="149"/>
      <c r="E161" s="63"/>
      <c r="F161" s="63"/>
      <c r="G161" s="63"/>
      <c r="H161" s="63"/>
      <c r="I161" s="63"/>
      <c r="J161" s="63"/>
      <c r="Q161" s="125"/>
      <c r="R161" s="37"/>
      <c r="S161" s="63"/>
      <c r="T161" s="125"/>
    </row>
    <row r="162" spans="1:20" ht="10.35" customHeight="1">
      <c r="A162" s="35"/>
      <c r="B162" s="34"/>
      <c r="C162" s="60"/>
      <c r="D162" s="149"/>
      <c r="E162" s="63"/>
      <c r="F162" s="63"/>
      <c r="G162" s="63"/>
      <c r="H162" s="63"/>
      <c r="I162" s="63"/>
      <c r="J162" s="63"/>
      <c r="Q162" s="125"/>
      <c r="R162" s="37"/>
      <c r="S162" s="63"/>
      <c r="T162" s="125"/>
    </row>
    <row r="163" spans="1:20" ht="10.35" customHeight="1">
      <c r="A163" s="35"/>
      <c r="B163" s="34"/>
      <c r="C163" s="60"/>
      <c r="D163" s="149"/>
      <c r="E163" s="63"/>
      <c r="F163" s="63"/>
      <c r="G163" s="63"/>
      <c r="H163" s="63"/>
      <c r="I163" s="63"/>
      <c r="J163" s="63"/>
      <c r="Q163" s="125"/>
      <c r="R163" s="37"/>
      <c r="S163" s="63"/>
      <c r="T163" s="125"/>
    </row>
    <row r="164" spans="1:20" ht="10.35" customHeight="1">
      <c r="A164" s="35"/>
      <c r="B164" s="34"/>
      <c r="C164" s="60"/>
      <c r="D164" s="149"/>
      <c r="E164" s="63"/>
      <c r="F164" s="63"/>
      <c r="G164" s="63"/>
      <c r="H164" s="63"/>
      <c r="I164" s="63"/>
      <c r="J164" s="63"/>
      <c r="Q164" s="125"/>
      <c r="R164" s="37"/>
      <c r="S164" s="63"/>
      <c r="T164" s="125"/>
    </row>
    <row r="165" spans="1:20" ht="10.35" customHeight="1">
      <c r="A165" s="35"/>
      <c r="B165" s="34"/>
      <c r="C165" s="60"/>
      <c r="D165" s="149"/>
      <c r="E165" s="63"/>
      <c r="F165" s="63"/>
      <c r="G165" s="63"/>
      <c r="H165" s="63"/>
      <c r="I165" s="63"/>
      <c r="J165" s="63"/>
      <c r="Q165" s="125"/>
      <c r="R165" s="37"/>
      <c r="S165" s="63"/>
      <c r="T165" s="125"/>
    </row>
    <row r="166" spans="1:20" ht="10.35" customHeight="1">
      <c r="A166" s="35"/>
      <c r="B166" s="34"/>
      <c r="C166" s="60"/>
      <c r="D166" s="149"/>
      <c r="E166" s="63"/>
      <c r="F166" s="63"/>
      <c r="G166" s="63"/>
      <c r="H166" s="63"/>
      <c r="I166" s="63"/>
      <c r="J166" s="63"/>
      <c r="Q166" s="125"/>
      <c r="R166" s="37"/>
      <c r="S166" s="63"/>
      <c r="T166" s="125"/>
    </row>
    <row r="167" spans="1:20" ht="10.35" customHeight="1">
      <c r="A167" s="35"/>
      <c r="B167" s="34"/>
      <c r="C167" s="60"/>
      <c r="D167" s="149"/>
      <c r="E167" s="63"/>
      <c r="F167" s="63"/>
      <c r="G167" s="63"/>
      <c r="H167" s="63"/>
      <c r="I167" s="63"/>
      <c r="J167" s="63"/>
      <c r="Q167" s="125"/>
      <c r="R167" s="37"/>
      <c r="S167" s="63"/>
      <c r="T167" s="125"/>
    </row>
    <row r="168" spans="1:20" ht="10.35" customHeight="1">
      <c r="A168" s="35"/>
      <c r="B168" s="34"/>
      <c r="C168" s="60"/>
      <c r="D168" s="149"/>
      <c r="E168" s="63"/>
      <c r="F168" s="63"/>
      <c r="G168" s="63"/>
      <c r="H168" s="63"/>
      <c r="I168" s="63"/>
      <c r="J168" s="63"/>
      <c r="Q168" s="125"/>
      <c r="R168" s="37"/>
      <c r="S168" s="63"/>
      <c r="T168" s="125"/>
    </row>
    <row r="169" spans="1:20" ht="10.35" customHeight="1">
      <c r="A169" s="35"/>
      <c r="B169" s="34"/>
      <c r="C169" s="60"/>
      <c r="D169" s="149"/>
      <c r="E169" s="63"/>
      <c r="F169" s="63"/>
      <c r="G169" s="63"/>
      <c r="H169" s="63"/>
      <c r="I169" s="63"/>
      <c r="J169" s="63"/>
      <c r="Q169" s="125"/>
      <c r="R169" s="37"/>
      <c r="S169" s="63"/>
      <c r="T169" s="125"/>
    </row>
    <row r="170" spans="1:20" ht="10.35" customHeight="1">
      <c r="A170" s="35"/>
      <c r="B170" s="34"/>
      <c r="C170" s="60"/>
      <c r="D170" s="149"/>
      <c r="E170" s="63"/>
      <c r="F170" s="63"/>
      <c r="G170" s="63"/>
      <c r="H170" s="63"/>
      <c r="I170" s="63"/>
      <c r="J170" s="63"/>
      <c r="Q170" s="125"/>
      <c r="R170" s="37"/>
      <c r="S170" s="63"/>
      <c r="T170" s="125"/>
    </row>
    <row r="171" spans="1:20" ht="10.35" customHeight="1">
      <c r="A171" s="35"/>
      <c r="B171" s="34"/>
      <c r="C171" s="60"/>
      <c r="D171" s="149"/>
      <c r="E171" s="63"/>
      <c r="F171" s="63"/>
      <c r="G171" s="63"/>
      <c r="H171" s="63"/>
      <c r="I171" s="63"/>
      <c r="J171" s="63"/>
      <c r="Q171" s="125"/>
      <c r="R171" s="37"/>
      <c r="S171" s="63"/>
      <c r="T171" s="125"/>
    </row>
    <row r="172" spans="1:20" ht="10.35" customHeight="1">
      <c r="A172" s="35"/>
      <c r="B172" s="34"/>
      <c r="C172" s="60"/>
      <c r="D172" s="149"/>
      <c r="E172" s="63"/>
      <c r="F172" s="63"/>
      <c r="G172" s="63"/>
      <c r="H172" s="63"/>
      <c r="I172" s="63"/>
      <c r="J172" s="63"/>
      <c r="Q172" s="125"/>
      <c r="R172" s="37"/>
      <c r="S172" s="63"/>
      <c r="T172" s="125"/>
    </row>
    <row r="173" spans="1:20" ht="10.35" customHeight="1">
      <c r="A173" s="35"/>
      <c r="B173" s="34"/>
      <c r="C173" s="60"/>
      <c r="D173" s="149"/>
      <c r="E173" s="63"/>
      <c r="F173" s="63"/>
      <c r="G173" s="63"/>
      <c r="H173" s="63"/>
      <c r="I173" s="63"/>
      <c r="J173" s="63"/>
      <c r="Q173" s="125"/>
      <c r="R173" s="37"/>
      <c r="S173" s="63"/>
      <c r="T173" s="125"/>
    </row>
    <row r="174" spans="1:20" ht="10.35" customHeight="1">
      <c r="A174" s="35"/>
      <c r="B174" s="34"/>
      <c r="C174" s="60"/>
      <c r="D174" s="149"/>
      <c r="E174" s="63"/>
      <c r="F174" s="63"/>
      <c r="G174" s="63"/>
      <c r="H174" s="63"/>
      <c r="I174" s="63"/>
      <c r="J174" s="63"/>
      <c r="Q174" s="125"/>
      <c r="R174" s="37"/>
      <c r="S174" s="63"/>
      <c r="T174" s="125"/>
    </row>
    <row r="175" spans="1:20" ht="10.35" customHeight="1">
      <c r="A175" s="35"/>
      <c r="B175" s="34"/>
      <c r="C175" s="60"/>
      <c r="D175" s="149"/>
      <c r="E175" s="63"/>
      <c r="F175" s="63"/>
      <c r="G175" s="63"/>
      <c r="H175" s="63"/>
      <c r="I175" s="63"/>
      <c r="J175" s="63"/>
      <c r="Q175" s="125"/>
      <c r="R175" s="37"/>
      <c r="S175" s="63"/>
      <c r="T175" s="125"/>
    </row>
    <row r="176" spans="1:20" ht="10.35" customHeight="1">
      <c r="A176" s="35"/>
      <c r="B176" s="34"/>
      <c r="C176" s="60"/>
      <c r="D176" s="149"/>
      <c r="E176" s="63"/>
      <c r="F176" s="63"/>
      <c r="G176" s="63"/>
      <c r="H176" s="63"/>
      <c r="I176" s="63"/>
      <c r="J176" s="63"/>
      <c r="Q176" s="125"/>
      <c r="R176" s="37"/>
      <c r="S176" s="63"/>
      <c r="T176" s="125"/>
    </row>
    <row r="177" spans="1:20" ht="10.35" customHeight="1">
      <c r="A177" s="35"/>
      <c r="B177" s="34"/>
      <c r="C177" s="60"/>
      <c r="D177" s="149"/>
      <c r="E177" s="63"/>
      <c r="F177" s="63"/>
      <c r="G177" s="63"/>
      <c r="H177" s="63"/>
      <c r="I177" s="63"/>
      <c r="J177" s="63"/>
      <c r="Q177" s="125"/>
      <c r="R177" s="37"/>
      <c r="S177" s="63"/>
      <c r="T177" s="125"/>
    </row>
    <row r="178" spans="1:20" ht="10.35" customHeight="1">
      <c r="A178" s="35"/>
      <c r="B178" s="34"/>
      <c r="C178" s="60"/>
      <c r="D178" s="149"/>
      <c r="E178" s="63"/>
      <c r="F178" s="63"/>
      <c r="G178" s="63"/>
      <c r="H178" s="63"/>
      <c r="I178" s="63"/>
      <c r="J178" s="63"/>
      <c r="Q178" s="125"/>
      <c r="R178" s="37"/>
      <c r="S178" s="63"/>
      <c r="T178" s="125"/>
    </row>
    <row r="179" spans="1:20" ht="10.35" customHeight="1">
      <c r="A179" s="35"/>
      <c r="B179" s="34"/>
      <c r="C179" s="60"/>
      <c r="D179" s="149"/>
      <c r="E179" s="63"/>
      <c r="F179" s="63"/>
      <c r="G179" s="63"/>
      <c r="H179" s="63"/>
      <c r="I179" s="63"/>
      <c r="J179" s="63"/>
      <c r="Q179" s="125"/>
      <c r="R179" s="37"/>
      <c r="S179" s="63"/>
      <c r="T179" s="125"/>
    </row>
    <row r="180" spans="1:20" ht="10.35" customHeight="1">
      <c r="A180" s="35"/>
      <c r="B180" s="34"/>
      <c r="C180" s="60"/>
      <c r="D180" s="149"/>
      <c r="E180" s="63"/>
      <c r="F180" s="63"/>
      <c r="G180" s="63"/>
      <c r="H180" s="63"/>
      <c r="I180" s="63"/>
      <c r="J180" s="63"/>
      <c r="Q180" s="125"/>
      <c r="R180" s="37"/>
      <c r="S180" s="63"/>
      <c r="T180" s="125"/>
    </row>
    <row r="181" spans="1:20" ht="10.35" customHeight="1">
      <c r="A181" s="35"/>
      <c r="B181" s="34"/>
      <c r="C181" s="60"/>
      <c r="D181" s="149"/>
      <c r="E181" s="63"/>
      <c r="F181" s="63"/>
      <c r="G181" s="63"/>
      <c r="H181" s="63"/>
      <c r="I181" s="63"/>
      <c r="J181" s="63"/>
      <c r="Q181" s="125"/>
      <c r="R181" s="37"/>
      <c r="S181" s="63"/>
      <c r="T181" s="125"/>
    </row>
    <row r="182" spans="1:20" ht="10.35" customHeight="1">
      <c r="A182" s="35"/>
      <c r="B182" s="34"/>
      <c r="C182" s="60"/>
      <c r="D182" s="149"/>
      <c r="E182" s="63"/>
      <c r="F182" s="63"/>
      <c r="G182" s="63"/>
      <c r="H182" s="63"/>
      <c r="I182" s="63"/>
      <c r="J182" s="63"/>
      <c r="Q182" s="125"/>
      <c r="R182" s="37"/>
      <c r="S182" s="63"/>
      <c r="T182" s="125"/>
    </row>
    <row r="183" spans="1:20" ht="10.35" customHeight="1">
      <c r="A183" s="35"/>
      <c r="B183" s="34"/>
      <c r="C183" s="60"/>
      <c r="D183" s="149"/>
      <c r="E183" s="63"/>
      <c r="F183" s="63"/>
      <c r="G183" s="63"/>
      <c r="H183" s="63"/>
      <c r="I183" s="63"/>
      <c r="J183" s="63"/>
      <c r="Q183" s="125"/>
      <c r="R183" s="37"/>
      <c r="S183" s="63"/>
      <c r="T183" s="125"/>
    </row>
    <row r="184" spans="1:20" ht="10.35" customHeight="1">
      <c r="A184" s="35"/>
      <c r="B184" s="34"/>
      <c r="C184" s="60"/>
      <c r="D184" s="149"/>
      <c r="E184" s="63"/>
      <c r="F184" s="63"/>
      <c r="G184" s="63"/>
      <c r="H184" s="63"/>
      <c r="I184" s="63"/>
      <c r="J184" s="63"/>
      <c r="Q184" s="125"/>
      <c r="R184" s="37"/>
      <c r="S184" s="63"/>
      <c r="T184" s="125"/>
    </row>
    <row r="185" spans="1:20" ht="10.35" customHeight="1">
      <c r="A185" s="35"/>
      <c r="B185" s="34"/>
      <c r="C185" s="60"/>
      <c r="D185" s="149"/>
      <c r="E185" s="63"/>
      <c r="F185" s="63"/>
      <c r="G185" s="63"/>
      <c r="H185" s="63"/>
      <c r="I185" s="63"/>
      <c r="J185" s="63"/>
      <c r="Q185" s="125"/>
      <c r="R185" s="37"/>
      <c r="S185" s="63"/>
      <c r="T185" s="125"/>
    </row>
    <row r="186" spans="1:20" ht="10.35" customHeight="1">
      <c r="A186" s="35"/>
      <c r="B186" s="34"/>
      <c r="C186" s="60"/>
      <c r="D186" s="149"/>
      <c r="E186" s="63"/>
      <c r="F186" s="63"/>
      <c r="G186" s="63"/>
      <c r="H186" s="63"/>
      <c r="I186" s="63"/>
      <c r="J186" s="63"/>
      <c r="Q186" s="125"/>
      <c r="R186" s="37"/>
      <c r="S186" s="63"/>
      <c r="T186" s="125"/>
    </row>
    <row r="187" spans="1:20" ht="10.35" customHeight="1">
      <c r="A187" s="35"/>
      <c r="B187" s="34"/>
      <c r="C187" s="60"/>
      <c r="D187" s="149"/>
      <c r="E187" s="63"/>
      <c r="F187" s="63"/>
      <c r="G187" s="63"/>
      <c r="H187" s="63"/>
      <c r="I187" s="63"/>
      <c r="J187" s="63"/>
      <c r="Q187" s="125"/>
      <c r="R187" s="37"/>
      <c r="S187" s="63"/>
      <c r="T187" s="125"/>
    </row>
    <row r="188" spans="1:20" ht="10.35" customHeight="1">
      <c r="A188" s="35"/>
      <c r="B188" s="34"/>
      <c r="C188" s="60"/>
      <c r="D188" s="149"/>
      <c r="E188" s="63"/>
      <c r="F188" s="63"/>
      <c r="G188" s="63"/>
      <c r="H188" s="63"/>
      <c r="I188" s="63"/>
      <c r="J188" s="63"/>
      <c r="Q188" s="125"/>
      <c r="R188" s="37"/>
      <c r="S188" s="63"/>
      <c r="T188" s="125"/>
    </row>
    <row r="189" spans="1:20" ht="10.35" customHeight="1">
      <c r="A189" s="35"/>
      <c r="B189" s="34"/>
      <c r="C189" s="60"/>
      <c r="D189" s="149"/>
      <c r="E189" s="63"/>
      <c r="F189" s="63"/>
      <c r="G189" s="63"/>
      <c r="H189" s="63"/>
      <c r="I189" s="63"/>
      <c r="J189" s="63"/>
      <c r="Q189" s="125"/>
      <c r="R189" s="37"/>
      <c r="S189" s="63"/>
      <c r="T189" s="125"/>
    </row>
    <row r="190" spans="1:20" ht="10.35" customHeight="1">
      <c r="A190" s="35"/>
      <c r="B190" s="34"/>
      <c r="C190" s="60"/>
      <c r="D190" s="149"/>
      <c r="E190" s="63"/>
      <c r="F190" s="63"/>
      <c r="G190" s="63"/>
      <c r="H190" s="63"/>
      <c r="I190" s="63"/>
      <c r="J190" s="63"/>
      <c r="Q190" s="125"/>
      <c r="R190" s="37"/>
      <c r="S190" s="63"/>
      <c r="T190" s="125"/>
    </row>
    <row r="191" spans="1:20" ht="10.35" customHeight="1">
      <c r="A191" s="35"/>
      <c r="B191" s="34"/>
      <c r="C191" s="60"/>
      <c r="D191" s="149"/>
      <c r="E191" s="63"/>
      <c r="F191" s="63"/>
      <c r="G191" s="63"/>
      <c r="H191" s="63"/>
      <c r="I191" s="63"/>
      <c r="J191" s="63"/>
      <c r="Q191" s="125"/>
      <c r="R191" s="37"/>
      <c r="S191" s="63"/>
      <c r="T191" s="125"/>
    </row>
    <row r="192" spans="1:20" ht="10.35" customHeight="1">
      <c r="A192" s="35"/>
      <c r="B192" s="34"/>
      <c r="C192" s="60"/>
      <c r="D192" s="149"/>
      <c r="E192" s="63"/>
      <c r="F192" s="63"/>
      <c r="G192" s="63"/>
      <c r="H192" s="63"/>
      <c r="I192" s="63"/>
      <c r="J192" s="63"/>
      <c r="Q192" s="125"/>
      <c r="R192" s="37"/>
      <c r="S192" s="63"/>
      <c r="T192" s="125"/>
    </row>
    <row r="193" spans="1:20" ht="10.35" customHeight="1">
      <c r="A193" s="35"/>
      <c r="B193" s="34"/>
      <c r="C193" s="60"/>
      <c r="D193" s="149"/>
      <c r="E193" s="63"/>
      <c r="F193" s="63"/>
      <c r="G193" s="63"/>
      <c r="H193" s="63"/>
      <c r="I193" s="63"/>
      <c r="J193" s="63"/>
      <c r="Q193" s="125"/>
      <c r="R193" s="37"/>
      <c r="S193" s="63"/>
      <c r="T193" s="125"/>
    </row>
    <row r="194" spans="1:20" ht="10.35" customHeight="1">
      <c r="A194" s="35"/>
      <c r="B194" s="34"/>
      <c r="C194" s="60"/>
      <c r="D194" s="149"/>
      <c r="E194" s="63"/>
      <c r="F194" s="63"/>
      <c r="G194" s="63"/>
      <c r="H194" s="63"/>
      <c r="I194" s="63"/>
      <c r="J194" s="63"/>
      <c r="Q194" s="125"/>
      <c r="R194" s="37"/>
      <c r="S194" s="63"/>
      <c r="T194" s="125"/>
    </row>
    <row r="195" spans="1:20" ht="10.35" customHeight="1">
      <c r="A195" s="35"/>
      <c r="B195" s="34"/>
      <c r="C195" s="60"/>
      <c r="D195" s="149"/>
      <c r="E195" s="63"/>
      <c r="F195" s="63"/>
      <c r="G195" s="63"/>
      <c r="H195" s="63"/>
      <c r="I195" s="63"/>
      <c r="J195" s="63"/>
      <c r="Q195" s="125"/>
      <c r="R195" s="37"/>
      <c r="S195" s="63"/>
      <c r="T195" s="125"/>
    </row>
    <row r="196" spans="1:20" ht="10.35" customHeight="1">
      <c r="A196" s="35"/>
      <c r="B196" s="34"/>
      <c r="C196" s="60"/>
      <c r="D196" s="149"/>
      <c r="E196" s="63"/>
      <c r="F196" s="63"/>
      <c r="G196" s="63"/>
      <c r="H196" s="63"/>
      <c r="I196" s="63"/>
      <c r="J196" s="63"/>
      <c r="Q196" s="125"/>
      <c r="R196" s="37"/>
      <c r="S196" s="63"/>
      <c r="T196" s="125"/>
    </row>
    <row r="197" spans="1:20" ht="10.35" customHeight="1">
      <c r="A197" s="35"/>
      <c r="B197" s="34"/>
      <c r="C197" s="60"/>
      <c r="D197" s="149"/>
      <c r="E197" s="63"/>
      <c r="F197" s="63"/>
      <c r="G197" s="63"/>
      <c r="H197" s="63"/>
      <c r="I197" s="63"/>
      <c r="J197" s="63"/>
      <c r="Q197" s="125"/>
      <c r="R197" s="37"/>
      <c r="S197" s="63"/>
      <c r="T197" s="125"/>
    </row>
    <row r="198" spans="1:20" ht="10.35" customHeight="1">
      <c r="A198" s="35"/>
      <c r="B198" s="34"/>
      <c r="C198" s="60"/>
      <c r="D198" s="149"/>
      <c r="E198" s="63"/>
      <c r="F198" s="63"/>
      <c r="G198" s="63"/>
      <c r="H198" s="63"/>
      <c r="I198" s="63"/>
      <c r="J198" s="63"/>
      <c r="Q198" s="125"/>
      <c r="R198" s="37"/>
      <c r="S198" s="63"/>
      <c r="T198" s="125"/>
    </row>
    <row r="199" spans="1:20" ht="10.35" customHeight="1">
      <c r="A199" s="35"/>
      <c r="B199" s="34"/>
      <c r="C199" s="60"/>
      <c r="D199" s="149"/>
      <c r="E199" s="63"/>
      <c r="F199" s="63"/>
      <c r="G199" s="63"/>
      <c r="H199" s="63"/>
      <c r="I199" s="63"/>
      <c r="J199" s="63"/>
      <c r="Q199" s="125"/>
      <c r="R199" s="37"/>
      <c r="S199" s="63"/>
      <c r="T199" s="125"/>
    </row>
    <row r="200" spans="1:20" ht="10.35" customHeight="1">
      <c r="A200" s="35"/>
      <c r="B200" s="34"/>
      <c r="C200" s="60"/>
      <c r="D200" s="149"/>
      <c r="E200" s="63"/>
      <c r="F200" s="63"/>
      <c r="G200" s="63"/>
      <c r="H200" s="63"/>
      <c r="I200" s="63"/>
      <c r="J200" s="63"/>
      <c r="Q200" s="125"/>
      <c r="R200" s="37"/>
      <c r="S200" s="63"/>
      <c r="T200" s="125"/>
    </row>
    <row r="201" spans="1:20" ht="10.35" customHeight="1">
      <c r="A201" s="35"/>
      <c r="B201" s="34"/>
      <c r="C201" s="60"/>
      <c r="D201" s="149"/>
      <c r="E201" s="63"/>
      <c r="F201" s="63"/>
      <c r="G201" s="63"/>
      <c r="H201" s="63"/>
      <c r="I201" s="63"/>
      <c r="J201" s="63"/>
      <c r="Q201" s="125"/>
      <c r="R201" s="37"/>
      <c r="S201" s="63"/>
      <c r="T201" s="125"/>
    </row>
    <row r="202" spans="1:20" ht="10.35" customHeight="1">
      <c r="A202" s="35"/>
      <c r="B202" s="34"/>
      <c r="C202" s="60"/>
      <c r="D202" s="149"/>
      <c r="E202" s="63"/>
      <c r="F202" s="63"/>
      <c r="G202" s="63"/>
      <c r="H202" s="63"/>
      <c r="I202" s="63"/>
      <c r="J202" s="63"/>
      <c r="Q202" s="125"/>
      <c r="R202" s="37"/>
      <c r="S202" s="63"/>
      <c r="T202" s="125"/>
    </row>
    <row r="203" spans="1:20" ht="10.35" customHeight="1">
      <c r="A203" s="35"/>
      <c r="B203" s="34"/>
      <c r="C203" s="60"/>
      <c r="D203" s="149"/>
      <c r="E203" s="63"/>
      <c r="F203" s="63"/>
      <c r="G203" s="63"/>
      <c r="H203" s="63"/>
      <c r="I203" s="63"/>
      <c r="J203" s="63"/>
      <c r="Q203" s="125"/>
      <c r="R203" s="37"/>
      <c r="S203" s="63"/>
      <c r="T203" s="125"/>
    </row>
    <row r="204" spans="1:20" ht="10.35" customHeight="1">
      <c r="A204" s="35"/>
      <c r="B204" s="34"/>
      <c r="C204" s="60"/>
      <c r="D204" s="149"/>
      <c r="E204" s="63"/>
      <c r="F204" s="63"/>
      <c r="G204" s="63"/>
      <c r="H204" s="63"/>
      <c r="I204" s="63"/>
      <c r="J204" s="63"/>
      <c r="Q204" s="125"/>
      <c r="R204" s="37"/>
      <c r="S204" s="63"/>
      <c r="T204" s="125"/>
    </row>
    <row r="205" spans="1:20" ht="10.35" customHeight="1">
      <c r="A205" s="35"/>
      <c r="B205" s="34"/>
      <c r="C205" s="60"/>
      <c r="D205" s="149"/>
      <c r="E205" s="63"/>
      <c r="F205" s="63"/>
      <c r="G205" s="63"/>
      <c r="H205" s="63"/>
      <c r="I205" s="63"/>
      <c r="J205" s="63"/>
      <c r="Q205" s="125"/>
      <c r="R205" s="37"/>
      <c r="S205" s="63"/>
      <c r="T205" s="125"/>
    </row>
    <row r="206" spans="1:20" ht="10.35" customHeight="1">
      <c r="A206" s="35"/>
      <c r="B206" s="34"/>
      <c r="C206" s="60"/>
      <c r="D206" s="149"/>
      <c r="E206" s="63"/>
      <c r="F206" s="63"/>
      <c r="G206" s="63"/>
      <c r="H206" s="63"/>
      <c r="I206" s="63"/>
      <c r="J206" s="63"/>
      <c r="Q206" s="125"/>
      <c r="R206" s="37"/>
      <c r="S206" s="63"/>
      <c r="T206" s="125"/>
    </row>
    <row r="207" spans="1:20" ht="10.35" customHeight="1">
      <c r="A207" s="35"/>
      <c r="B207" s="34"/>
      <c r="C207" s="60"/>
      <c r="D207" s="149"/>
      <c r="E207" s="63"/>
      <c r="F207" s="63"/>
      <c r="G207" s="63"/>
      <c r="H207" s="63"/>
      <c r="I207" s="63"/>
      <c r="J207" s="63"/>
      <c r="Q207" s="125"/>
      <c r="R207" s="37"/>
      <c r="S207" s="63"/>
      <c r="T207" s="125"/>
    </row>
    <row r="208" spans="1:20" ht="10.35" customHeight="1">
      <c r="A208" s="35"/>
      <c r="B208" s="34"/>
      <c r="C208" s="60"/>
      <c r="D208" s="149"/>
      <c r="E208" s="63"/>
      <c r="F208" s="63"/>
      <c r="G208" s="63"/>
      <c r="H208" s="63"/>
      <c r="I208" s="63"/>
      <c r="J208" s="63"/>
      <c r="Q208" s="125"/>
      <c r="R208" s="37"/>
      <c r="S208" s="63"/>
      <c r="T208" s="125"/>
    </row>
    <row r="209" spans="1:20" ht="10.35" customHeight="1">
      <c r="A209" s="35"/>
      <c r="B209" s="34"/>
      <c r="C209" s="60"/>
      <c r="D209" s="149"/>
      <c r="E209" s="63"/>
      <c r="F209" s="63"/>
      <c r="G209" s="63"/>
      <c r="H209" s="63"/>
      <c r="I209" s="63"/>
      <c r="J209" s="63"/>
      <c r="Q209" s="125"/>
      <c r="R209" s="37"/>
      <c r="S209" s="63"/>
      <c r="T209" s="125"/>
    </row>
    <row r="210" spans="1:20" ht="10.35" customHeight="1">
      <c r="A210" s="35"/>
      <c r="B210" s="34"/>
      <c r="C210" s="60"/>
      <c r="D210" s="149"/>
      <c r="E210" s="63"/>
      <c r="F210" s="63"/>
      <c r="G210" s="63"/>
      <c r="H210" s="63"/>
      <c r="I210" s="63"/>
      <c r="J210" s="63"/>
      <c r="Q210" s="125"/>
      <c r="R210" s="37"/>
      <c r="S210" s="63"/>
      <c r="T210" s="125"/>
    </row>
    <row r="211" spans="1:20" ht="10.35" customHeight="1">
      <c r="A211" s="35"/>
      <c r="B211" s="34"/>
      <c r="C211" s="60"/>
      <c r="D211" s="149"/>
      <c r="E211" s="63"/>
      <c r="F211" s="63"/>
      <c r="G211" s="63"/>
      <c r="H211" s="63"/>
      <c r="I211" s="63"/>
      <c r="J211" s="63"/>
      <c r="Q211" s="125"/>
      <c r="R211" s="37"/>
      <c r="S211" s="63"/>
      <c r="T211" s="125"/>
    </row>
    <row r="212" spans="1:20" ht="10.35" customHeight="1">
      <c r="A212" s="35"/>
      <c r="B212" s="34"/>
      <c r="C212" s="60"/>
      <c r="D212" s="149"/>
      <c r="E212" s="63"/>
      <c r="F212" s="63"/>
      <c r="G212" s="63"/>
      <c r="H212" s="63"/>
      <c r="I212" s="63"/>
      <c r="J212" s="63"/>
      <c r="Q212" s="125"/>
      <c r="R212" s="37"/>
      <c r="S212" s="63"/>
      <c r="T212" s="125"/>
    </row>
    <row r="213" spans="1:20" ht="10.35" customHeight="1">
      <c r="A213" s="35"/>
      <c r="B213" s="34"/>
      <c r="C213" s="60"/>
      <c r="D213" s="149"/>
      <c r="E213" s="63"/>
      <c r="F213" s="63"/>
      <c r="G213" s="63"/>
      <c r="H213" s="63"/>
      <c r="I213" s="63"/>
      <c r="J213" s="63"/>
      <c r="Q213" s="125"/>
      <c r="R213" s="37"/>
      <c r="S213" s="63"/>
      <c r="T213" s="125"/>
    </row>
    <row r="214" spans="1:20" ht="10.35" customHeight="1">
      <c r="A214" s="35"/>
      <c r="B214" s="34"/>
      <c r="C214" s="60"/>
      <c r="D214" s="149"/>
      <c r="E214" s="63"/>
      <c r="F214" s="63"/>
      <c r="G214" s="63"/>
      <c r="H214" s="63"/>
      <c r="I214" s="63"/>
      <c r="J214" s="63"/>
      <c r="Q214" s="125"/>
      <c r="R214" s="37"/>
      <c r="S214" s="63"/>
      <c r="T214" s="125"/>
    </row>
    <row r="215" spans="1:20" ht="10.35" customHeight="1">
      <c r="A215" s="35"/>
      <c r="B215" s="34"/>
      <c r="C215" s="60"/>
      <c r="D215" s="149"/>
      <c r="E215" s="63"/>
      <c r="F215" s="63"/>
      <c r="G215" s="63"/>
      <c r="H215" s="63"/>
      <c r="I215" s="63"/>
      <c r="J215" s="63"/>
      <c r="Q215" s="125"/>
      <c r="R215" s="37"/>
      <c r="S215" s="63"/>
      <c r="T215" s="125"/>
    </row>
    <row r="216" spans="1:20" ht="10.35" customHeight="1">
      <c r="A216" s="35"/>
      <c r="B216" s="34"/>
      <c r="C216" s="60"/>
      <c r="D216" s="149"/>
      <c r="E216" s="63"/>
      <c r="F216" s="63"/>
      <c r="G216" s="63"/>
      <c r="H216" s="63"/>
      <c r="I216" s="63"/>
      <c r="J216" s="63"/>
      <c r="Q216" s="125"/>
      <c r="R216" s="37"/>
      <c r="S216" s="63"/>
      <c r="T216" s="125"/>
    </row>
    <row r="217" spans="1:20" ht="10.35" customHeight="1">
      <c r="A217" s="35"/>
      <c r="B217" s="34"/>
      <c r="C217" s="60"/>
      <c r="D217" s="149"/>
      <c r="E217" s="63"/>
      <c r="F217" s="63"/>
      <c r="G217" s="63"/>
      <c r="H217" s="63"/>
      <c r="I217" s="63"/>
      <c r="J217" s="63"/>
      <c r="Q217" s="125"/>
      <c r="R217" s="37"/>
      <c r="S217" s="63"/>
      <c r="T217" s="125"/>
    </row>
    <row r="218" spans="1:20" ht="10.35" customHeight="1">
      <c r="A218" s="35"/>
      <c r="B218" s="34"/>
      <c r="C218" s="60"/>
      <c r="D218" s="149"/>
      <c r="E218" s="63"/>
      <c r="F218" s="63"/>
      <c r="G218" s="63"/>
      <c r="H218" s="63"/>
      <c r="I218" s="63"/>
      <c r="J218" s="63"/>
      <c r="Q218" s="125"/>
      <c r="R218" s="37"/>
      <c r="S218" s="63"/>
      <c r="T218" s="125"/>
    </row>
    <row r="219" spans="1:20" ht="10.35" customHeight="1">
      <c r="A219" s="35"/>
      <c r="B219" s="34"/>
      <c r="C219" s="60"/>
      <c r="D219" s="149"/>
      <c r="E219" s="63"/>
      <c r="F219" s="63"/>
      <c r="G219" s="63"/>
      <c r="H219" s="63"/>
      <c r="I219" s="63"/>
      <c r="J219" s="63"/>
      <c r="Q219" s="125"/>
      <c r="R219" s="37"/>
      <c r="S219" s="63"/>
      <c r="T219" s="125"/>
    </row>
    <row r="220" spans="1:20" ht="10.35" customHeight="1">
      <c r="A220" s="35"/>
      <c r="B220" s="34"/>
      <c r="C220" s="60"/>
      <c r="D220" s="149"/>
      <c r="E220" s="63"/>
      <c r="F220" s="63"/>
      <c r="G220" s="63"/>
      <c r="H220" s="63"/>
      <c r="I220" s="63"/>
      <c r="J220" s="63"/>
      <c r="Q220" s="125"/>
      <c r="R220" s="37"/>
      <c r="S220" s="63"/>
      <c r="T220" s="125"/>
    </row>
    <row r="221" spans="1:20" ht="10.35" customHeight="1">
      <c r="A221" s="35"/>
      <c r="B221" s="34"/>
      <c r="C221" s="60"/>
      <c r="D221" s="149"/>
      <c r="E221" s="63"/>
      <c r="F221" s="63"/>
      <c r="G221" s="63"/>
      <c r="H221" s="63"/>
      <c r="I221" s="63"/>
      <c r="J221" s="63"/>
      <c r="Q221" s="125"/>
      <c r="R221" s="37"/>
      <c r="S221" s="63"/>
      <c r="T221" s="125"/>
    </row>
    <row r="222" spans="1:20" ht="10.35" customHeight="1">
      <c r="A222" s="35"/>
      <c r="B222" s="34"/>
      <c r="C222" s="60"/>
      <c r="D222" s="149"/>
      <c r="E222" s="63"/>
      <c r="F222" s="63"/>
      <c r="G222" s="63"/>
      <c r="H222" s="63"/>
      <c r="I222" s="63"/>
      <c r="J222" s="63"/>
      <c r="Q222" s="125"/>
      <c r="R222" s="37"/>
      <c r="S222" s="63"/>
      <c r="T222" s="125"/>
    </row>
    <row r="223" spans="1:20" ht="10.35" customHeight="1">
      <c r="A223" s="35"/>
      <c r="B223" s="34"/>
      <c r="C223" s="60"/>
      <c r="D223" s="149"/>
      <c r="E223" s="63"/>
      <c r="F223" s="63"/>
      <c r="G223" s="63"/>
      <c r="H223" s="63"/>
      <c r="I223" s="63"/>
      <c r="J223" s="63"/>
      <c r="Q223" s="125"/>
      <c r="R223" s="37"/>
      <c r="S223" s="63"/>
      <c r="T223" s="125"/>
    </row>
    <row r="224" spans="1:20" ht="10.35" customHeight="1">
      <c r="A224" s="35"/>
      <c r="B224" s="34"/>
      <c r="C224" s="60"/>
      <c r="D224" s="149"/>
      <c r="E224" s="63"/>
      <c r="F224" s="63"/>
      <c r="G224" s="63"/>
      <c r="H224" s="63"/>
      <c r="I224" s="63"/>
      <c r="J224" s="63"/>
      <c r="Q224" s="125"/>
      <c r="R224" s="37"/>
      <c r="S224" s="63"/>
      <c r="T224" s="125"/>
    </row>
    <row r="225" spans="1:20" ht="10.35" customHeight="1">
      <c r="A225" s="35"/>
      <c r="B225" s="34"/>
      <c r="C225" s="60"/>
      <c r="D225" s="149"/>
      <c r="E225" s="63"/>
      <c r="F225" s="63"/>
      <c r="G225" s="63"/>
      <c r="H225" s="63"/>
      <c r="I225" s="63"/>
      <c r="J225" s="63"/>
      <c r="Q225" s="125"/>
      <c r="R225" s="37"/>
      <c r="S225" s="63"/>
      <c r="T225" s="125"/>
    </row>
    <row r="226" spans="1:20" ht="10.35" customHeight="1">
      <c r="A226" s="35"/>
      <c r="B226" s="34"/>
      <c r="C226" s="60"/>
      <c r="D226" s="149"/>
      <c r="E226" s="63"/>
      <c r="F226" s="63"/>
      <c r="G226" s="63"/>
      <c r="H226" s="63"/>
      <c r="I226" s="63"/>
      <c r="J226" s="63"/>
      <c r="Q226" s="125"/>
      <c r="R226" s="37"/>
      <c r="S226" s="63"/>
      <c r="T226" s="125"/>
    </row>
    <row r="227" spans="1:20">
      <c r="A227" s="35"/>
      <c r="B227" s="34"/>
      <c r="C227" s="60"/>
      <c r="D227" s="149"/>
      <c r="E227" s="63"/>
      <c r="F227" s="63"/>
      <c r="G227" s="63"/>
      <c r="H227" s="63"/>
      <c r="I227" s="63"/>
      <c r="J227" s="63"/>
      <c r="Q227" s="125"/>
      <c r="R227" s="37"/>
      <c r="S227" s="63"/>
      <c r="T227" s="125"/>
    </row>
    <row r="228" spans="1:20">
      <c r="A228" s="35"/>
      <c r="B228" s="34"/>
      <c r="C228" s="60"/>
      <c r="D228" s="149"/>
      <c r="E228" s="63"/>
      <c r="F228" s="63"/>
      <c r="G228" s="63"/>
      <c r="H228" s="63"/>
      <c r="I228" s="63"/>
      <c r="J228" s="63"/>
      <c r="Q228" s="125"/>
      <c r="R228" s="37"/>
      <c r="S228" s="63"/>
      <c r="T228" s="125"/>
    </row>
    <row r="229" spans="1:20">
      <c r="A229" s="35"/>
      <c r="B229" s="34"/>
      <c r="C229" s="60"/>
      <c r="D229" s="149"/>
      <c r="E229" s="63"/>
      <c r="F229" s="63"/>
      <c r="G229" s="63"/>
      <c r="H229" s="63"/>
      <c r="I229" s="63"/>
      <c r="J229" s="63"/>
      <c r="Q229" s="125"/>
      <c r="R229" s="37"/>
      <c r="S229" s="63"/>
      <c r="T229" s="125"/>
    </row>
    <row r="230" spans="1:20">
      <c r="A230" s="35"/>
      <c r="B230" s="34"/>
      <c r="C230" s="60"/>
      <c r="D230" s="149"/>
      <c r="E230" s="63"/>
      <c r="F230" s="63"/>
      <c r="G230" s="63"/>
      <c r="H230" s="63"/>
      <c r="I230" s="63"/>
      <c r="J230" s="63"/>
      <c r="Q230" s="125"/>
      <c r="R230" s="37"/>
      <c r="S230" s="63"/>
      <c r="T230" s="125"/>
    </row>
    <row r="231" spans="1:20">
      <c r="A231" s="35"/>
      <c r="B231" s="34"/>
      <c r="C231" s="60"/>
      <c r="D231" s="149"/>
      <c r="E231" s="63"/>
      <c r="F231" s="63"/>
      <c r="G231" s="63"/>
      <c r="H231" s="63"/>
      <c r="I231" s="63"/>
      <c r="J231" s="63"/>
      <c r="Q231" s="125"/>
      <c r="R231" s="37"/>
      <c r="S231" s="63"/>
      <c r="T231" s="125"/>
    </row>
    <row r="232" spans="1:20">
      <c r="A232" s="35"/>
      <c r="B232" s="34"/>
      <c r="C232" s="60"/>
      <c r="D232" s="149"/>
      <c r="E232" s="63"/>
      <c r="F232" s="63"/>
      <c r="G232" s="63"/>
      <c r="H232" s="63"/>
      <c r="I232" s="63"/>
      <c r="J232" s="63"/>
      <c r="Q232" s="125"/>
      <c r="R232" s="37"/>
      <c r="S232" s="63"/>
      <c r="T232" s="125"/>
    </row>
    <row r="233" spans="1:20">
      <c r="A233" s="35"/>
      <c r="B233" s="34"/>
      <c r="C233" s="60"/>
      <c r="D233" s="149"/>
      <c r="E233" s="63"/>
      <c r="F233" s="63"/>
      <c r="G233" s="63"/>
      <c r="H233" s="63"/>
      <c r="I233" s="63"/>
      <c r="J233" s="63"/>
      <c r="Q233" s="125"/>
      <c r="R233" s="37"/>
      <c r="S233" s="63"/>
      <c r="T233" s="125"/>
    </row>
    <row r="234" spans="1:20">
      <c r="A234" s="35"/>
      <c r="B234" s="34"/>
      <c r="C234" s="60"/>
      <c r="D234" s="149"/>
      <c r="E234" s="63"/>
      <c r="F234" s="63"/>
      <c r="G234" s="63"/>
      <c r="H234" s="63"/>
      <c r="I234" s="63"/>
      <c r="J234" s="63"/>
      <c r="Q234" s="125"/>
      <c r="R234" s="37"/>
      <c r="S234" s="63"/>
      <c r="T234" s="125"/>
    </row>
    <row r="235" spans="1:20">
      <c r="A235" s="35"/>
      <c r="B235" s="34"/>
      <c r="C235" s="60"/>
      <c r="D235" s="149"/>
      <c r="E235" s="63"/>
      <c r="F235" s="63"/>
      <c r="G235" s="63"/>
      <c r="H235" s="63"/>
      <c r="I235" s="63"/>
      <c r="J235" s="63"/>
      <c r="Q235" s="125"/>
      <c r="R235" s="37"/>
      <c r="S235" s="63"/>
      <c r="T235" s="125"/>
    </row>
    <row r="236" spans="1:20">
      <c r="A236" s="35"/>
      <c r="B236" s="34"/>
      <c r="C236" s="60"/>
      <c r="D236" s="149"/>
      <c r="E236" s="63"/>
      <c r="F236" s="63"/>
      <c r="G236" s="63"/>
      <c r="H236" s="63"/>
      <c r="I236" s="63"/>
      <c r="J236" s="63"/>
      <c r="Q236" s="125"/>
      <c r="R236" s="37"/>
      <c r="S236" s="63"/>
      <c r="T236" s="125"/>
    </row>
    <row r="237" spans="1:20">
      <c r="A237" s="35"/>
      <c r="B237" s="34"/>
      <c r="C237" s="60"/>
      <c r="D237" s="149"/>
      <c r="E237" s="63"/>
      <c r="F237" s="63"/>
      <c r="G237" s="63"/>
      <c r="H237" s="63"/>
      <c r="I237" s="63"/>
      <c r="J237" s="63"/>
      <c r="Q237" s="125"/>
      <c r="R237" s="37"/>
      <c r="S237" s="63"/>
      <c r="T237" s="125"/>
    </row>
    <row r="238" spans="1:20">
      <c r="A238" s="35"/>
      <c r="B238" s="34"/>
      <c r="C238" s="60"/>
      <c r="D238" s="149"/>
      <c r="E238" s="63"/>
      <c r="F238" s="63"/>
      <c r="G238" s="63"/>
      <c r="H238" s="63"/>
      <c r="I238" s="63"/>
      <c r="J238" s="63"/>
      <c r="Q238" s="125"/>
      <c r="R238" s="37"/>
      <c r="S238" s="63"/>
      <c r="T238" s="125"/>
    </row>
    <row r="239" spans="1:20">
      <c r="A239" s="35"/>
      <c r="B239" s="34"/>
      <c r="C239" s="60"/>
      <c r="D239" s="149"/>
      <c r="E239" s="63"/>
      <c r="F239" s="63"/>
      <c r="G239" s="63"/>
      <c r="H239" s="63"/>
      <c r="I239" s="63"/>
      <c r="J239" s="63"/>
      <c r="Q239" s="125"/>
      <c r="R239" s="37"/>
      <c r="S239" s="63"/>
      <c r="T239" s="125"/>
    </row>
    <row r="240" spans="1:20">
      <c r="A240" s="35"/>
      <c r="B240" s="34"/>
      <c r="C240" s="60"/>
      <c r="D240" s="149"/>
      <c r="E240" s="63"/>
      <c r="F240" s="63"/>
      <c r="G240" s="63"/>
      <c r="H240" s="63"/>
      <c r="I240" s="63"/>
      <c r="J240" s="63"/>
      <c r="Q240" s="125"/>
      <c r="R240" s="37"/>
      <c r="S240" s="63"/>
      <c r="T240" s="125"/>
    </row>
    <row r="241" spans="1:20">
      <c r="A241" s="35"/>
      <c r="B241" s="34"/>
      <c r="C241" s="60"/>
      <c r="D241" s="149"/>
      <c r="E241" s="63"/>
      <c r="F241" s="63"/>
      <c r="G241" s="63"/>
      <c r="H241" s="63"/>
      <c r="I241" s="63"/>
      <c r="J241" s="63"/>
      <c r="Q241" s="125"/>
      <c r="R241" s="37"/>
      <c r="S241" s="63"/>
      <c r="T241" s="125"/>
    </row>
    <row r="242" spans="1:20">
      <c r="A242" s="35"/>
      <c r="B242" s="34"/>
      <c r="C242" s="60"/>
      <c r="D242" s="149"/>
      <c r="E242" s="63"/>
      <c r="F242" s="63"/>
      <c r="G242" s="63"/>
      <c r="H242" s="63"/>
      <c r="I242" s="63"/>
      <c r="J242" s="63"/>
      <c r="Q242" s="125"/>
      <c r="R242" s="37"/>
      <c r="S242" s="63"/>
      <c r="T242" s="125"/>
    </row>
    <row r="243" spans="1:20">
      <c r="A243" s="35"/>
      <c r="B243" s="34"/>
      <c r="C243" s="60"/>
      <c r="D243" s="149"/>
      <c r="E243" s="63"/>
      <c r="F243" s="63"/>
      <c r="G243" s="63"/>
      <c r="H243" s="63"/>
      <c r="I243" s="63"/>
      <c r="J243" s="63"/>
      <c r="Q243" s="125"/>
      <c r="R243" s="37"/>
      <c r="S243" s="63"/>
      <c r="T243" s="125"/>
    </row>
    <row r="244" spans="1:20">
      <c r="A244" s="35"/>
      <c r="B244" s="34"/>
      <c r="C244" s="60"/>
      <c r="D244" s="149"/>
      <c r="E244" s="63"/>
      <c r="F244" s="63"/>
      <c r="G244" s="63"/>
      <c r="H244" s="63"/>
      <c r="I244" s="63"/>
      <c r="J244" s="63"/>
      <c r="Q244" s="125"/>
      <c r="R244" s="37"/>
      <c r="S244" s="63"/>
      <c r="T244" s="125"/>
    </row>
    <row r="245" spans="1:20">
      <c r="A245" s="35"/>
      <c r="B245" s="34"/>
      <c r="C245" s="60"/>
      <c r="D245" s="149"/>
      <c r="E245" s="63"/>
      <c r="F245" s="63"/>
      <c r="G245" s="63"/>
      <c r="H245" s="63"/>
      <c r="I245" s="63"/>
      <c r="J245" s="63"/>
      <c r="Q245" s="125"/>
      <c r="R245" s="37"/>
      <c r="S245" s="63"/>
      <c r="T245" s="125"/>
    </row>
    <row r="246" spans="1:20">
      <c r="A246" s="35"/>
      <c r="B246" s="34"/>
      <c r="C246" s="60"/>
      <c r="D246" s="149"/>
      <c r="E246" s="63"/>
      <c r="F246" s="63"/>
      <c r="G246" s="63"/>
      <c r="H246" s="63"/>
      <c r="I246" s="63"/>
      <c r="J246" s="63"/>
      <c r="Q246" s="125"/>
      <c r="R246" s="37"/>
      <c r="S246" s="63"/>
      <c r="T246" s="125"/>
    </row>
    <row r="247" spans="1:20">
      <c r="A247" s="35"/>
      <c r="B247" s="34"/>
      <c r="C247" s="60"/>
      <c r="D247" s="149"/>
      <c r="E247" s="63"/>
      <c r="F247" s="63"/>
      <c r="G247" s="63"/>
      <c r="H247" s="63"/>
      <c r="I247" s="63"/>
      <c r="J247" s="63"/>
      <c r="Q247" s="125"/>
      <c r="R247" s="37"/>
      <c r="S247" s="63"/>
      <c r="T247" s="125"/>
    </row>
    <row r="248" spans="1:20">
      <c r="A248" s="35"/>
      <c r="B248" s="34"/>
      <c r="C248" s="60"/>
      <c r="D248" s="149"/>
      <c r="E248" s="63"/>
      <c r="F248" s="63"/>
      <c r="G248" s="63"/>
      <c r="H248" s="63"/>
      <c r="I248" s="63"/>
      <c r="J248" s="63"/>
      <c r="Q248" s="125"/>
      <c r="R248" s="37"/>
      <c r="S248" s="63"/>
      <c r="T248" s="125"/>
    </row>
    <row r="249" spans="1:20">
      <c r="A249" s="35"/>
      <c r="B249" s="34"/>
      <c r="C249" s="60"/>
      <c r="D249" s="149"/>
      <c r="E249" s="63"/>
      <c r="F249" s="63"/>
      <c r="G249" s="63"/>
      <c r="H249" s="63"/>
      <c r="I249" s="63"/>
      <c r="J249" s="63"/>
      <c r="Q249" s="125"/>
      <c r="R249" s="37"/>
      <c r="S249" s="63"/>
      <c r="T249" s="125"/>
    </row>
    <row r="250" spans="1:20">
      <c r="A250" s="35"/>
      <c r="B250" s="34"/>
      <c r="C250" s="60"/>
      <c r="D250" s="149"/>
      <c r="E250" s="63"/>
      <c r="F250" s="63"/>
      <c r="G250" s="63"/>
      <c r="H250" s="63"/>
      <c r="I250" s="63"/>
      <c r="J250" s="63"/>
      <c r="Q250" s="125"/>
      <c r="R250" s="37"/>
      <c r="S250" s="63"/>
      <c r="T250" s="125"/>
    </row>
    <row r="251" spans="1:20">
      <c r="A251" s="35"/>
      <c r="B251" s="34"/>
      <c r="C251" s="60"/>
      <c r="D251" s="149"/>
      <c r="E251" s="63"/>
      <c r="F251" s="63"/>
      <c r="G251" s="63"/>
      <c r="H251" s="63"/>
      <c r="I251" s="63"/>
      <c r="J251" s="63"/>
      <c r="Q251" s="125"/>
      <c r="R251" s="37"/>
      <c r="S251" s="63"/>
      <c r="T251" s="125"/>
    </row>
    <row r="252" spans="1:20">
      <c r="A252" s="35"/>
      <c r="B252" s="34"/>
      <c r="C252" s="60"/>
      <c r="D252" s="149"/>
      <c r="E252" s="63"/>
      <c r="F252" s="63"/>
      <c r="G252" s="63"/>
      <c r="H252" s="63"/>
      <c r="I252" s="63"/>
      <c r="J252" s="63"/>
      <c r="Q252" s="125"/>
      <c r="R252" s="37"/>
      <c r="S252" s="63"/>
      <c r="T252" s="125"/>
    </row>
    <row r="253" spans="1:20">
      <c r="A253" s="35"/>
      <c r="B253" s="34"/>
      <c r="C253" s="60"/>
      <c r="D253" s="149"/>
      <c r="E253" s="63"/>
      <c r="F253" s="63"/>
      <c r="G253" s="63"/>
      <c r="H253" s="63"/>
      <c r="I253" s="63"/>
      <c r="J253" s="63"/>
      <c r="Q253" s="125"/>
      <c r="R253" s="37"/>
      <c r="S253" s="63"/>
      <c r="T253" s="125"/>
    </row>
    <row r="254" spans="1:20">
      <c r="A254" s="35"/>
      <c r="B254" s="34"/>
      <c r="C254" s="60"/>
      <c r="D254" s="149"/>
      <c r="E254" s="63"/>
      <c r="F254" s="63"/>
      <c r="G254" s="63"/>
      <c r="H254" s="63"/>
      <c r="I254" s="63"/>
      <c r="J254" s="63"/>
      <c r="Q254" s="125"/>
      <c r="R254" s="37"/>
      <c r="S254" s="63"/>
      <c r="T254" s="125"/>
    </row>
    <row r="255" spans="1:20">
      <c r="A255" s="35"/>
      <c r="B255" s="34"/>
      <c r="C255" s="60"/>
      <c r="D255" s="149"/>
      <c r="E255" s="63"/>
      <c r="F255" s="63"/>
      <c r="G255" s="63"/>
      <c r="H255" s="63"/>
      <c r="I255" s="63"/>
      <c r="J255" s="63"/>
      <c r="Q255" s="125"/>
      <c r="R255" s="37"/>
      <c r="S255" s="63"/>
      <c r="T255" s="125"/>
    </row>
    <row r="256" spans="1:20">
      <c r="A256" s="35"/>
      <c r="B256" s="34"/>
      <c r="C256" s="60"/>
      <c r="D256" s="149"/>
      <c r="E256" s="63"/>
      <c r="F256" s="63"/>
      <c r="G256" s="63"/>
      <c r="H256" s="63"/>
      <c r="I256" s="63"/>
      <c r="J256" s="63"/>
      <c r="Q256" s="125"/>
      <c r="R256" s="37"/>
      <c r="S256" s="63"/>
      <c r="T256" s="125"/>
    </row>
    <row r="257" spans="1:20">
      <c r="A257" s="35"/>
      <c r="B257" s="34"/>
      <c r="C257" s="60"/>
      <c r="D257" s="149"/>
      <c r="E257" s="63"/>
      <c r="F257" s="63"/>
      <c r="G257" s="63"/>
      <c r="H257" s="63"/>
      <c r="I257" s="63"/>
      <c r="J257" s="63"/>
      <c r="Q257" s="125"/>
      <c r="R257" s="37"/>
      <c r="S257" s="63"/>
      <c r="T257" s="125"/>
    </row>
    <row r="258" spans="1:20">
      <c r="A258" s="35"/>
      <c r="B258" s="34"/>
      <c r="C258" s="60"/>
      <c r="D258" s="149"/>
      <c r="E258" s="63"/>
      <c r="F258" s="63"/>
      <c r="G258" s="63"/>
      <c r="H258" s="63"/>
      <c r="I258" s="63"/>
      <c r="J258" s="63"/>
      <c r="Q258" s="125"/>
      <c r="R258" s="37"/>
      <c r="S258" s="63"/>
      <c r="T258" s="125"/>
    </row>
    <row r="259" spans="1:20">
      <c r="A259" s="35"/>
      <c r="B259" s="34"/>
      <c r="C259" s="60"/>
      <c r="D259" s="149"/>
      <c r="E259" s="63"/>
      <c r="F259" s="63"/>
      <c r="G259" s="63"/>
      <c r="H259" s="63"/>
      <c r="I259" s="63"/>
      <c r="J259" s="63"/>
      <c r="Q259" s="125"/>
      <c r="R259" s="37"/>
      <c r="S259" s="63"/>
      <c r="T259" s="125"/>
    </row>
    <row r="260" spans="1:20">
      <c r="A260" s="35"/>
      <c r="B260" s="34"/>
      <c r="C260" s="60"/>
      <c r="D260" s="149"/>
      <c r="E260" s="63"/>
      <c r="F260" s="63"/>
      <c r="G260" s="63"/>
      <c r="H260" s="63"/>
      <c r="I260" s="63"/>
      <c r="J260" s="63"/>
      <c r="Q260" s="125"/>
      <c r="R260" s="37"/>
      <c r="S260" s="63"/>
      <c r="T260" s="125"/>
    </row>
    <row r="261" spans="1:20">
      <c r="A261" s="35"/>
      <c r="B261" s="34"/>
      <c r="C261" s="60"/>
      <c r="D261" s="149"/>
      <c r="E261" s="63"/>
      <c r="F261" s="63"/>
      <c r="G261" s="63"/>
      <c r="H261" s="63"/>
      <c r="I261" s="63"/>
      <c r="J261" s="63"/>
      <c r="Q261" s="125"/>
      <c r="R261" s="37"/>
      <c r="S261" s="63"/>
      <c r="T261" s="125"/>
    </row>
    <row r="262" spans="1:20">
      <c r="A262" s="35"/>
      <c r="B262" s="34"/>
      <c r="C262" s="60"/>
      <c r="D262" s="149"/>
      <c r="E262" s="63"/>
      <c r="F262" s="63"/>
      <c r="G262" s="63"/>
      <c r="H262" s="63"/>
      <c r="I262" s="63"/>
      <c r="J262" s="63"/>
      <c r="Q262" s="125"/>
      <c r="R262" s="37"/>
      <c r="S262" s="63"/>
      <c r="T262" s="125"/>
    </row>
    <row r="263" spans="1:20">
      <c r="A263" s="35"/>
      <c r="B263" s="34"/>
      <c r="C263" s="60"/>
      <c r="D263" s="149"/>
      <c r="E263" s="63"/>
      <c r="F263" s="63"/>
      <c r="G263" s="63"/>
      <c r="H263" s="63"/>
      <c r="I263" s="63"/>
      <c r="J263" s="63"/>
      <c r="Q263" s="125"/>
      <c r="R263" s="37"/>
      <c r="S263" s="63"/>
      <c r="T263" s="125"/>
    </row>
    <row r="264" spans="1:20">
      <c r="A264" s="35"/>
      <c r="B264" s="34"/>
      <c r="C264" s="60"/>
      <c r="D264" s="149"/>
      <c r="E264" s="63"/>
      <c r="F264" s="63"/>
      <c r="G264" s="63"/>
      <c r="H264" s="63"/>
      <c r="I264" s="63"/>
      <c r="J264" s="63"/>
      <c r="Q264" s="125"/>
      <c r="R264" s="37"/>
      <c r="S264" s="63"/>
      <c r="T264" s="125"/>
    </row>
    <row r="265" spans="1:20">
      <c r="A265" s="35"/>
      <c r="B265" s="34"/>
      <c r="C265" s="60"/>
      <c r="D265" s="149"/>
      <c r="E265" s="63"/>
      <c r="F265" s="63"/>
      <c r="G265" s="63"/>
      <c r="H265" s="63"/>
      <c r="I265" s="63"/>
      <c r="J265" s="63"/>
      <c r="Q265" s="125"/>
      <c r="R265" s="37"/>
      <c r="S265" s="63"/>
      <c r="T265" s="125"/>
    </row>
    <row r="266" spans="1:20">
      <c r="A266" s="35"/>
      <c r="B266" s="34"/>
      <c r="C266" s="60"/>
      <c r="D266" s="149"/>
      <c r="E266" s="63"/>
      <c r="F266" s="63"/>
      <c r="G266" s="63"/>
      <c r="H266" s="63"/>
      <c r="I266" s="63"/>
      <c r="J266" s="63"/>
      <c r="Q266" s="125"/>
      <c r="R266" s="37"/>
      <c r="S266" s="63"/>
      <c r="T266" s="125"/>
    </row>
    <row r="267" spans="1:20">
      <c r="A267" s="35"/>
      <c r="B267" s="34"/>
      <c r="C267" s="60"/>
      <c r="D267" s="149"/>
      <c r="E267" s="63"/>
      <c r="F267" s="63"/>
      <c r="G267" s="63"/>
      <c r="H267" s="63"/>
      <c r="I267" s="63"/>
      <c r="J267" s="63"/>
      <c r="Q267" s="125"/>
      <c r="R267" s="37"/>
      <c r="S267" s="63"/>
      <c r="T267" s="125"/>
    </row>
    <row r="268" spans="1:20">
      <c r="A268" s="35"/>
      <c r="B268" s="34"/>
      <c r="C268" s="60"/>
      <c r="D268" s="149"/>
      <c r="E268" s="63"/>
      <c r="F268" s="63"/>
      <c r="G268" s="63"/>
      <c r="H268" s="63"/>
      <c r="I268" s="63"/>
      <c r="J268" s="63"/>
      <c r="Q268" s="125"/>
      <c r="R268" s="37"/>
      <c r="S268" s="63"/>
      <c r="T268" s="125"/>
    </row>
    <row r="269" spans="1:20">
      <c r="A269" s="35"/>
      <c r="B269" s="34"/>
      <c r="C269" s="60"/>
      <c r="D269" s="149"/>
      <c r="E269" s="63"/>
      <c r="F269" s="63"/>
      <c r="G269" s="63"/>
      <c r="H269" s="63"/>
      <c r="I269" s="63"/>
      <c r="J269" s="63"/>
      <c r="Q269" s="125"/>
      <c r="R269" s="37"/>
      <c r="S269" s="63"/>
      <c r="T269" s="125"/>
    </row>
    <row r="270" spans="1:20">
      <c r="A270" s="35"/>
      <c r="B270" s="34"/>
      <c r="C270" s="60"/>
      <c r="D270" s="149"/>
      <c r="E270" s="63"/>
      <c r="F270" s="63"/>
      <c r="G270" s="63"/>
      <c r="H270" s="63"/>
      <c r="I270" s="63"/>
      <c r="J270" s="63"/>
      <c r="Q270" s="125"/>
      <c r="R270" s="37"/>
      <c r="S270" s="63"/>
      <c r="T270" s="125"/>
    </row>
    <row r="271" spans="1:20">
      <c r="A271" s="35"/>
      <c r="B271" s="34"/>
      <c r="C271" s="60"/>
      <c r="D271" s="149"/>
      <c r="E271" s="63"/>
      <c r="F271" s="63"/>
      <c r="G271" s="63"/>
      <c r="H271" s="63"/>
      <c r="I271" s="63"/>
      <c r="J271" s="63"/>
      <c r="Q271" s="125"/>
      <c r="R271" s="37"/>
      <c r="S271" s="63"/>
      <c r="T271" s="125"/>
    </row>
    <row r="272" spans="1:20">
      <c r="A272" s="35"/>
      <c r="B272" s="34"/>
      <c r="C272" s="60"/>
      <c r="D272" s="149"/>
      <c r="E272" s="63"/>
      <c r="F272" s="63"/>
      <c r="G272" s="63"/>
      <c r="H272" s="63"/>
      <c r="I272" s="63"/>
      <c r="J272" s="63"/>
      <c r="Q272" s="125"/>
      <c r="R272" s="37"/>
      <c r="S272" s="63"/>
      <c r="T272" s="125"/>
    </row>
    <row r="273" spans="1:20">
      <c r="A273" s="35"/>
      <c r="B273" s="34"/>
      <c r="C273" s="60"/>
      <c r="D273" s="149"/>
      <c r="E273" s="63"/>
      <c r="F273" s="63"/>
      <c r="G273" s="63"/>
      <c r="H273" s="63"/>
      <c r="I273" s="63"/>
      <c r="J273" s="63"/>
      <c r="Q273" s="125"/>
      <c r="R273" s="37"/>
      <c r="S273" s="63"/>
      <c r="T273" s="125"/>
    </row>
    <row r="274" spans="1:20">
      <c r="A274" s="35"/>
      <c r="B274" s="34"/>
      <c r="C274" s="60"/>
      <c r="D274" s="149"/>
      <c r="E274" s="63"/>
      <c r="F274" s="63"/>
      <c r="G274" s="63"/>
      <c r="H274" s="63"/>
      <c r="I274" s="63"/>
      <c r="J274" s="63"/>
      <c r="Q274" s="125"/>
      <c r="R274" s="37"/>
      <c r="S274" s="63"/>
      <c r="T274" s="125"/>
    </row>
    <row r="275" spans="1:20">
      <c r="A275" s="35"/>
      <c r="B275" s="34"/>
      <c r="C275" s="60"/>
      <c r="D275" s="149"/>
      <c r="E275" s="63"/>
      <c r="F275" s="63"/>
      <c r="G275" s="63"/>
      <c r="H275" s="63"/>
      <c r="I275" s="63"/>
      <c r="J275" s="63"/>
      <c r="Q275" s="125"/>
      <c r="R275" s="37"/>
      <c r="S275" s="63"/>
      <c r="T275" s="125"/>
    </row>
    <row r="276" spans="1:20">
      <c r="A276" s="35"/>
      <c r="B276" s="34"/>
      <c r="C276" s="60"/>
      <c r="D276" s="149"/>
      <c r="E276" s="63"/>
      <c r="F276" s="63"/>
      <c r="G276" s="63"/>
      <c r="H276" s="63"/>
      <c r="I276" s="63"/>
      <c r="J276" s="63"/>
      <c r="Q276" s="125"/>
      <c r="R276" s="37"/>
      <c r="S276" s="63"/>
      <c r="T276" s="125"/>
    </row>
    <row r="277" spans="1:20">
      <c r="A277" s="35"/>
      <c r="B277" s="34"/>
      <c r="C277" s="60"/>
      <c r="D277" s="149"/>
      <c r="E277" s="63"/>
      <c r="F277" s="63"/>
      <c r="G277" s="63"/>
      <c r="H277" s="63"/>
      <c r="I277" s="63"/>
      <c r="J277" s="63"/>
      <c r="Q277" s="125"/>
      <c r="R277" s="37"/>
      <c r="S277" s="63"/>
      <c r="T277" s="125"/>
    </row>
    <row r="278" spans="1:20">
      <c r="A278" s="35"/>
      <c r="B278" s="34"/>
      <c r="C278" s="60"/>
      <c r="D278" s="149"/>
      <c r="E278" s="63"/>
      <c r="F278" s="63"/>
      <c r="G278" s="63"/>
      <c r="H278" s="63"/>
      <c r="I278" s="63"/>
      <c r="J278" s="63"/>
      <c r="Q278" s="125"/>
      <c r="R278" s="37"/>
      <c r="S278" s="63"/>
      <c r="T278" s="125"/>
    </row>
    <row r="279" spans="1:20">
      <c r="A279" s="35"/>
      <c r="B279" s="34"/>
      <c r="C279" s="60"/>
      <c r="D279" s="149"/>
      <c r="E279" s="63"/>
      <c r="F279" s="63"/>
      <c r="G279" s="63"/>
      <c r="H279" s="63"/>
      <c r="I279" s="63"/>
      <c r="J279" s="63"/>
      <c r="Q279" s="125"/>
      <c r="R279" s="37"/>
      <c r="S279" s="63"/>
      <c r="T279" s="125"/>
    </row>
    <row r="280" spans="1:20">
      <c r="A280" s="35"/>
      <c r="B280" s="34"/>
      <c r="C280" s="60"/>
      <c r="D280" s="149"/>
      <c r="E280" s="63"/>
      <c r="F280" s="63"/>
      <c r="G280" s="63"/>
      <c r="H280" s="63"/>
      <c r="I280" s="63"/>
      <c r="J280" s="63"/>
      <c r="Q280" s="125"/>
      <c r="R280" s="37"/>
      <c r="S280" s="63"/>
      <c r="T280" s="125"/>
    </row>
    <row r="281" spans="1:20">
      <c r="A281" s="35"/>
      <c r="B281" s="34"/>
      <c r="C281" s="60"/>
      <c r="D281" s="149"/>
      <c r="E281" s="63"/>
      <c r="F281" s="63"/>
      <c r="G281" s="63"/>
      <c r="H281" s="63"/>
      <c r="I281" s="63"/>
      <c r="J281" s="63"/>
      <c r="Q281" s="125"/>
      <c r="R281" s="37"/>
      <c r="S281" s="63"/>
      <c r="T281" s="125"/>
    </row>
    <row r="282" spans="1:20">
      <c r="A282" s="35"/>
      <c r="B282" s="34"/>
      <c r="C282" s="60"/>
      <c r="D282" s="149"/>
      <c r="E282" s="63"/>
      <c r="F282" s="63"/>
      <c r="G282" s="63"/>
      <c r="H282" s="63"/>
      <c r="I282" s="63"/>
      <c r="J282" s="63"/>
      <c r="Q282" s="125"/>
      <c r="R282" s="37"/>
      <c r="S282" s="63"/>
      <c r="T282" s="125"/>
    </row>
    <row r="283" spans="1:20">
      <c r="A283" s="35"/>
      <c r="B283" s="34"/>
      <c r="C283" s="60"/>
      <c r="D283" s="149"/>
      <c r="E283" s="63"/>
      <c r="F283" s="63"/>
      <c r="G283" s="63"/>
      <c r="H283" s="63"/>
      <c r="I283" s="63"/>
      <c r="J283" s="63"/>
      <c r="Q283" s="125"/>
      <c r="R283" s="37"/>
      <c r="S283" s="63"/>
      <c r="T283" s="125"/>
    </row>
    <row r="284" spans="1:20">
      <c r="A284" s="35"/>
      <c r="B284" s="34"/>
      <c r="C284" s="60"/>
      <c r="D284" s="149"/>
      <c r="E284" s="63"/>
      <c r="F284" s="63"/>
      <c r="G284" s="63"/>
      <c r="H284" s="63"/>
      <c r="I284" s="63"/>
      <c r="J284" s="63"/>
      <c r="Q284" s="125"/>
      <c r="R284" s="37"/>
      <c r="S284" s="63"/>
      <c r="T284" s="125"/>
    </row>
    <row r="285" spans="1:20">
      <c r="A285" s="35"/>
      <c r="B285" s="34"/>
      <c r="C285" s="60"/>
      <c r="D285" s="149"/>
      <c r="E285" s="63"/>
      <c r="F285" s="63"/>
      <c r="G285" s="63"/>
      <c r="H285" s="63"/>
      <c r="I285" s="63"/>
      <c r="J285" s="63"/>
      <c r="Q285" s="125"/>
      <c r="R285" s="37"/>
      <c r="S285" s="63"/>
      <c r="T285" s="125"/>
    </row>
    <row r="286" spans="1:20">
      <c r="A286" s="35"/>
      <c r="B286" s="34"/>
      <c r="C286" s="60"/>
      <c r="D286" s="149"/>
      <c r="E286" s="63"/>
      <c r="F286" s="63"/>
      <c r="G286" s="63"/>
      <c r="H286" s="63"/>
      <c r="I286" s="63"/>
      <c r="J286" s="63"/>
      <c r="Q286" s="125"/>
      <c r="R286" s="37"/>
      <c r="S286" s="63"/>
      <c r="T286" s="125"/>
    </row>
    <row r="287" spans="1:20">
      <c r="A287" s="35"/>
      <c r="B287" s="34"/>
      <c r="C287" s="60"/>
      <c r="D287" s="149"/>
      <c r="E287" s="63"/>
      <c r="F287" s="63"/>
      <c r="G287" s="63"/>
      <c r="H287" s="63"/>
      <c r="I287" s="63"/>
      <c r="J287" s="63"/>
      <c r="Q287" s="125"/>
      <c r="R287" s="37"/>
      <c r="S287" s="63"/>
      <c r="T287" s="125"/>
    </row>
    <row r="288" spans="1:20">
      <c r="A288" s="35"/>
      <c r="B288" s="34"/>
      <c r="C288" s="60"/>
      <c r="D288" s="149"/>
      <c r="E288" s="63"/>
      <c r="F288" s="63"/>
      <c r="G288" s="63"/>
      <c r="H288" s="63"/>
      <c r="I288" s="63"/>
      <c r="J288" s="63"/>
      <c r="Q288" s="125"/>
      <c r="R288" s="37"/>
      <c r="S288" s="63"/>
      <c r="T288" s="125"/>
    </row>
    <row r="289" spans="1:20">
      <c r="A289" s="35"/>
      <c r="B289" s="34"/>
      <c r="C289" s="60"/>
      <c r="D289" s="149"/>
      <c r="E289" s="63"/>
      <c r="F289" s="63"/>
      <c r="G289" s="63"/>
      <c r="H289" s="63"/>
      <c r="I289" s="63"/>
      <c r="J289" s="63"/>
      <c r="Q289" s="125"/>
      <c r="R289" s="37"/>
      <c r="S289" s="63"/>
      <c r="T289" s="125"/>
    </row>
    <row r="290" spans="1:20">
      <c r="A290" s="35"/>
      <c r="B290" s="34"/>
      <c r="C290" s="60"/>
      <c r="D290" s="149"/>
      <c r="E290" s="63"/>
      <c r="F290" s="63"/>
      <c r="G290" s="63"/>
      <c r="H290" s="63"/>
      <c r="I290" s="63"/>
      <c r="J290" s="63"/>
      <c r="Q290" s="125"/>
      <c r="R290" s="37"/>
      <c r="S290" s="63"/>
      <c r="T290" s="125"/>
    </row>
    <row r="291" spans="1:20">
      <c r="A291" s="35"/>
      <c r="B291" s="34"/>
      <c r="C291" s="60"/>
      <c r="D291" s="149"/>
      <c r="E291" s="63"/>
      <c r="F291" s="63"/>
      <c r="G291" s="63"/>
      <c r="H291" s="63"/>
      <c r="I291" s="63"/>
      <c r="J291" s="63"/>
      <c r="Q291" s="125"/>
      <c r="R291" s="37"/>
      <c r="S291" s="63"/>
      <c r="T291" s="125"/>
    </row>
    <row r="292" spans="1:20">
      <c r="A292" s="35"/>
      <c r="B292" s="34"/>
      <c r="C292" s="60"/>
      <c r="D292" s="149"/>
      <c r="E292" s="63"/>
      <c r="F292" s="63"/>
      <c r="G292" s="63"/>
      <c r="H292" s="63"/>
      <c r="I292" s="63"/>
      <c r="J292" s="63"/>
      <c r="Q292" s="125"/>
      <c r="R292" s="37"/>
      <c r="S292" s="63"/>
      <c r="T292" s="125"/>
    </row>
    <row r="293" spans="1:20">
      <c r="A293" s="35"/>
      <c r="B293" s="34"/>
      <c r="C293" s="60"/>
      <c r="D293" s="149"/>
      <c r="E293" s="63"/>
      <c r="F293" s="63"/>
      <c r="G293" s="63"/>
      <c r="H293" s="63"/>
      <c r="I293" s="63"/>
      <c r="J293" s="63"/>
      <c r="Q293" s="125"/>
      <c r="R293" s="37"/>
      <c r="S293" s="63"/>
      <c r="T293" s="125"/>
    </row>
    <row r="294" spans="1:20">
      <c r="A294" s="35"/>
      <c r="B294" s="34"/>
      <c r="C294" s="60"/>
      <c r="D294" s="149"/>
      <c r="E294" s="63"/>
      <c r="F294" s="63"/>
      <c r="G294" s="63"/>
      <c r="H294" s="63"/>
      <c r="I294" s="63"/>
      <c r="J294" s="63"/>
      <c r="Q294" s="125"/>
      <c r="R294" s="37"/>
      <c r="S294" s="63"/>
      <c r="T294" s="125"/>
    </row>
    <row r="295" spans="1:20">
      <c r="A295" s="35"/>
      <c r="B295" s="34"/>
      <c r="C295" s="60"/>
      <c r="D295" s="149"/>
      <c r="E295" s="63"/>
      <c r="F295" s="63"/>
      <c r="G295" s="63"/>
      <c r="H295" s="63"/>
      <c r="I295" s="63"/>
      <c r="J295" s="63"/>
      <c r="Q295" s="125"/>
      <c r="R295" s="37"/>
      <c r="S295" s="63"/>
      <c r="T295" s="125"/>
    </row>
    <row r="296" spans="1:20">
      <c r="A296" s="35"/>
      <c r="B296" s="34"/>
      <c r="C296" s="60"/>
      <c r="D296" s="149"/>
      <c r="E296" s="63"/>
      <c r="F296" s="63"/>
      <c r="G296" s="63"/>
      <c r="H296" s="63"/>
      <c r="I296" s="63"/>
      <c r="J296" s="63"/>
      <c r="Q296" s="125"/>
      <c r="R296" s="37"/>
      <c r="S296" s="63"/>
      <c r="T296" s="125"/>
    </row>
    <row r="297" spans="1:20">
      <c r="A297" s="35"/>
      <c r="B297" s="34"/>
      <c r="C297" s="60"/>
      <c r="D297" s="149"/>
      <c r="E297" s="63"/>
      <c r="F297" s="63"/>
      <c r="G297" s="63"/>
      <c r="H297" s="63"/>
      <c r="I297" s="63"/>
      <c r="J297" s="63"/>
      <c r="Q297" s="125"/>
      <c r="R297" s="37"/>
      <c r="S297" s="63"/>
      <c r="T297" s="125"/>
    </row>
    <row r="298" spans="1:20">
      <c r="A298" s="35"/>
      <c r="B298" s="34"/>
      <c r="C298" s="60"/>
      <c r="D298" s="149"/>
      <c r="E298" s="63"/>
      <c r="F298" s="63"/>
      <c r="G298" s="63"/>
      <c r="H298" s="63"/>
      <c r="I298" s="63"/>
      <c r="J298" s="63"/>
      <c r="Q298" s="125"/>
      <c r="R298" s="37"/>
      <c r="S298" s="63"/>
      <c r="T298" s="125"/>
    </row>
    <row r="299" spans="1:20">
      <c r="A299" s="35"/>
      <c r="B299" s="34"/>
      <c r="C299" s="60"/>
      <c r="D299" s="149"/>
      <c r="E299" s="63"/>
      <c r="F299" s="63"/>
      <c r="G299" s="63"/>
      <c r="H299" s="63"/>
      <c r="I299" s="63"/>
      <c r="J299" s="63"/>
      <c r="Q299" s="125"/>
      <c r="R299" s="37"/>
      <c r="S299" s="63"/>
      <c r="T299" s="125"/>
    </row>
    <row r="300" spans="1:20">
      <c r="A300" s="35"/>
      <c r="B300" s="34"/>
      <c r="C300" s="60"/>
      <c r="D300" s="149"/>
      <c r="E300" s="63"/>
      <c r="F300" s="63"/>
      <c r="G300" s="63"/>
      <c r="H300" s="63"/>
      <c r="I300" s="63"/>
      <c r="J300" s="63"/>
      <c r="Q300" s="125"/>
      <c r="R300" s="37"/>
      <c r="S300" s="63"/>
      <c r="T300" s="125"/>
    </row>
    <row r="301" spans="1:20">
      <c r="A301" s="35"/>
      <c r="B301" s="34"/>
      <c r="C301" s="60"/>
      <c r="D301" s="149"/>
      <c r="E301" s="63"/>
      <c r="F301" s="63"/>
      <c r="G301" s="63"/>
      <c r="H301" s="63"/>
      <c r="I301" s="63"/>
      <c r="J301" s="63"/>
      <c r="Q301" s="125"/>
      <c r="R301" s="37"/>
      <c r="S301" s="63"/>
      <c r="T301" s="125"/>
    </row>
    <row r="302" spans="1:20">
      <c r="A302" s="35"/>
      <c r="B302" s="34"/>
      <c r="C302" s="60"/>
      <c r="D302" s="149"/>
      <c r="E302" s="63"/>
      <c r="F302" s="63"/>
      <c r="G302" s="63"/>
      <c r="H302" s="63"/>
      <c r="I302" s="63"/>
      <c r="J302" s="63"/>
      <c r="Q302" s="125"/>
      <c r="R302" s="37"/>
      <c r="S302" s="63"/>
      <c r="T302" s="125"/>
    </row>
    <row r="303" spans="1:20">
      <c r="A303" s="35"/>
      <c r="B303" s="34"/>
      <c r="C303" s="60"/>
      <c r="D303" s="149"/>
      <c r="E303" s="63"/>
      <c r="F303" s="63"/>
      <c r="G303" s="63"/>
      <c r="H303" s="63"/>
      <c r="I303" s="63"/>
      <c r="J303" s="63"/>
      <c r="Q303" s="125"/>
      <c r="R303" s="37"/>
      <c r="S303" s="63"/>
      <c r="T303" s="125"/>
    </row>
    <row r="304" spans="1:20">
      <c r="A304" s="35"/>
      <c r="B304" s="34"/>
      <c r="C304" s="60"/>
      <c r="D304" s="149"/>
      <c r="E304" s="63"/>
      <c r="F304" s="63"/>
      <c r="G304" s="63"/>
      <c r="H304" s="63"/>
      <c r="I304" s="63"/>
      <c r="J304" s="63"/>
      <c r="Q304" s="125"/>
      <c r="R304" s="37"/>
      <c r="S304" s="63"/>
      <c r="T304" s="125"/>
    </row>
    <row r="305" spans="1:20">
      <c r="A305" s="35"/>
      <c r="B305" s="34"/>
      <c r="C305" s="60"/>
      <c r="D305" s="149"/>
      <c r="E305" s="63"/>
      <c r="F305" s="63"/>
      <c r="G305" s="63"/>
      <c r="H305" s="63"/>
      <c r="I305" s="63"/>
      <c r="J305" s="63"/>
      <c r="Q305" s="125"/>
      <c r="R305" s="37"/>
      <c r="S305" s="63"/>
      <c r="T305" s="125"/>
    </row>
    <row r="306" spans="1:20">
      <c r="A306" s="35"/>
      <c r="B306" s="34"/>
      <c r="C306" s="60"/>
      <c r="D306" s="149"/>
      <c r="E306" s="63"/>
      <c r="F306" s="63"/>
      <c r="G306" s="63"/>
      <c r="H306" s="63"/>
      <c r="I306" s="63"/>
      <c r="J306" s="63"/>
      <c r="Q306" s="125"/>
      <c r="R306" s="37"/>
      <c r="S306" s="63"/>
      <c r="T306" s="125"/>
    </row>
    <row r="307" spans="1:20">
      <c r="A307" s="35"/>
      <c r="B307" s="34"/>
      <c r="C307" s="60"/>
      <c r="D307" s="149"/>
      <c r="E307" s="63"/>
      <c r="F307" s="63"/>
      <c r="G307" s="63"/>
      <c r="H307" s="63"/>
      <c r="I307" s="63"/>
      <c r="J307" s="63"/>
      <c r="Q307" s="125"/>
      <c r="R307" s="37"/>
      <c r="S307" s="63"/>
      <c r="T307" s="125"/>
    </row>
    <row r="308" spans="1:20">
      <c r="A308" s="35"/>
      <c r="B308" s="34"/>
      <c r="C308" s="60"/>
      <c r="D308" s="149"/>
      <c r="E308" s="63"/>
      <c r="F308" s="63"/>
      <c r="G308" s="63"/>
      <c r="H308" s="63"/>
      <c r="I308" s="63"/>
      <c r="J308" s="63"/>
      <c r="Q308" s="125"/>
      <c r="R308" s="37"/>
      <c r="S308" s="63"/>
      <c r="T308" s="125"/>
    </row>
    <row r="309" spans="1:20">
      <c r="A309" s="35"/>
      <c r="B309" s="34"/>
      <c r="C309" s="60"/>
      <c r="D309" s="149"/>
      <c r="E309" s="63"/>
      <c r="F309" s="63"/>
      <c r="G309" s="63"/>
      <c r="H309" s="63"/>
      <c r="I309" s="63"/>
      <c r="J309" s="63"/>
      <c r="Q309" s="125"/>
      <c r="R309" s="37"/>
      <c r="S309" s="63"/>
      <c r="T309" s="125"/>
    </row>
    <row r="310" spans="1:20">
      <c r="A310" s="35"/>
      <c r="B310" s="34"/>
      <c r="C310" s="60"/>
      <c r="D310" s="149"/>
      <c r="E310" s="63"/>
      <c r="F310" s="63"/>
      <c r="G310" s="63"/>
      <c r="H310" s="63"/>
      <c r="I310" s="63"/>
      <c r="J310" s="63"/>
      <c r="Q310" s="125"/>
      <c r="R310" s="37"/>
      <c r="S310" s="63"/>
      <c r="T310" s="125"/>
    </row>
    <row r="311" spans="1:20">
      <c r="A311" s="35"/>
      <c r="B311" s="34"/>
      <c r="C311" s="60"/>
      <c r="D311" s="149"/>
      <c r="E311" s="63"/>
      <c r="F311" s="63"/>
      <c r="G311" s="63"/>
      <c r="H311" s="63"/>
      <c r="I311" s="63"/>
      <c r="J311" s="63"/>
      <c r="Q311" s="125"/>
      <c r="R311" s="37"/>
      <c r="S311" s="63"/>
      <c r="T311" s="125"/>
    </row>
    <row r="312" spans="1:20">
      <c r="A312" s="35"/>
      <c r="B312" s="34"/>
      <c r="C312" s="60"/>
      <c r="D312" s="149"/>
      <c r="E312" s="63"/>
      <c r="F312" s="63"/>
      <c r="G312" s="63"/>
      <c r="H312" s="63"/>
      <c r="I312" s="63"/>
      <c r="J312" s="63"/>
      <c r="Q312" s="125"/>
      <c r="R312" s="37"/>
      <c r="S312" s="63"/>
      <c r="T312" s="125"/>
    </row>
    <row r="313" spans="1:20">
      <c r="A313" s="35"/>
      <c r="B313" s="34"/>
      <c r="C313" s="60"/>
      <c r="D313" s="149"/>
      <c r="E313" s="63"/>
      <c r="F313" s="63"/>
      <c r="G313" s="63"/>
      <c r="H313" s="63"/>
      <c r="I313" s="63"/>
      <c r="J313" s="63"/>
      <c r="Q313" s="125"/>
      <c r="R313" s="37"/>
      <c r="S313" s="63"/>
      <c r="T313" s="125"/>
    </row>
    <row r="314" spans="1:20">
      <c r="A314" s="35"/>
      <c r="B314" s="34"/>
      <c r="C314" s="60"/>
      <c r="D314" s="149"/>
      <c r="E314" s="63"/>
      <c r="F314" s="63"/>
      <c r="G314" s="63"/>
      <c r="H314" s="63"/>
      <c r="I314" s="63"/>
      <c r="J314" s="63"/>
      <c r="Q314" s="125"/>
      <c r="R314" s="37"/>
      <c r="S314" s="63"/>
      <c r="T314" s="125"/>
    </row>
    <row r="315" spans="1:20">
      <c r="A315" s="35"/>
      <c r="B315" s="34"/>
      <c r="C315" s="60"/>
      <c r="D315" s="149"/>
      <c r="E315" s="63"/>
      <c r="F315" s="63"/>
      <c r="G315" s="63"/>
      <c r="H315" s="63"/>
      <c r="I315" s="63"/>
      <c r="J315" s="63"/>
      <c r="Q315" s="125"/>
      <c r="R315" s="37"/>
      <c r="S315" s="63"/>
      <c r="T315" s="125"/>
    </row>
    <row r="316" spans="1:20">
      <c r="A316" s="35"/>
      <c r="B316" s="34"/>
      <c r="C316" s="60"/>
      <c r="D316" s="149"/>
      <c r="E316" s="63"/>
      <c r="F316" s="63"/>
      <c r="G316" s="63"/>
      <c r="H316" s="63"/>
      <c r="I316" s="63"/>
      <c r="J316" s="63"/>
      <c r="Q316" s="125"/>
      <c r="R316" s="37"/>
      <c r="S316" s="63"/>
      <c r="T316" s="125"/>
    </row>
    <row r="317" spans="1:20">
      <c r="A317" s="35"/>
      <c r="B317" s="34"/>
      <c r="C317" s="60"/>
      <c r="D317" s="149"/>
      <c r="E317" s="63"/>
      <c r="F317" s="63"/>
      <c r="G317" s="63"/>
      <c r="H317" s="63"/>
      <c r="I317" s="63"/>
      <c r="J317" s="63"/>
      <c r="Q317" s="125"/>
      <c r="R317" s="37"/>
      <c r="S317" s="63"/>
      <c r="T317" s="125"/>
    </row>
    <row r="318" spans="1:20">
      <c r="A318" s="35"/>
      <c r="B318" s="34"/>
      <c r="C318" s="60"/>
      <c r="D318" s="149"/>
      <c r="E318" s="63"/>
      <c r="F318" s="63"/>
      <c r="G318" s="63"/>
      <c r="H318" s="63"/>
      <c r="I318" s="63"/>
      <c r="J318" s="63"/>
      <c r="Q318" s="125"/>
      <c r="R318" s="37"/>
      <c r="S318" s="63"/>
      <c r="T318" s="125"/>
    </row>
    <row r="319" spans="1:20">
      <c r="A319" s="35"/>
      <c r="B319" s="34"/>
      <c r="C319" s="60"/>
      <c r="D319" s="149"/>
      <c r="E319" s="63"/>
      <c r="F319" s="63"/>
      <c r="G319" s="63"/>
      <c r="H319" s="63"/>
      <c r="I319" s="63"/>
      <c r="J319" s="63"/>
      <c r="Q319" s="125"/>
      <c r="R319" s="37"/>
      <c r="S319" s="63"/>
      <c r="T319" s="125"/>
    </row>
    <row r="320" spans="1:20">
      <c r="A320" s="35"/>
      <c r="B320" s="34"/>
      <c r="C320" s="60"/>
      <c r="D320" s="149"/>
      <c r="E320" s="63"/>
      <c r="F320" s="63"/>
      <c r="G320" s="63"/>
      <c r="H320" s="63"/>
      <c r="I320" s="63"/>
      <c r="J320" s="63"/>
      <c r="Q320" s="125"/>
      <c r="R320" s="37"/>
      <c r="S320" s="63"/>
      <c r="T320" s="125"/>
    </row>
    <row r="321" spans="1:20">
      <c r="A321" s="35"/>
      <c r="B321" s="34"/>
      <c r="C321" s="60"/>
      <c r="D321" s="149"/>
      <c r="E321" s="63"/>
      <c r="F321" s="63"/>
      <c r="G321" s="63"/>
      <c r="H321" s="63"/>
      <c r="I321" s="63"/>
      <c r="J321" s="63"/>
      <c r="Q321" s="125"/>
      <c r="R321" s="37"/>
      <c r="S321" s="63"/>
      <c r="T321" s="125"/>
    </row>
    <row r="322" spans="1:20">
      <c r="A322" s="35"/>
      <c r="B322" s="34"/>
      <c r="C322" s="60"/>
      <c r="D322" s="149"/>
      <c r="E322" s="63"/>
      <c r="F322" s="63"/>
      <c r="G322" s="63"/>
      <c r="H322" s="63"/>
      <c r="I322" s="63"/>
      <c r="J322" s="63"/>
      <c r="Q322" s="125"/>
      <c r="R322" s="37"/>
      <c r="S322" s="63"/>
      <c r="T322" s="125"/>
    </row>
    <row r="323" spans="1:20">
      <c r="A323" s="35"/>
      <c r="B323" s="34"/>
      <c r="C323" s="60"/>
      <c r="D323" s="149"/>
      <c r="E323" s="63"/>
      <c r="F323" s="63"/>
      <c r="G323" s="63"/>
      <c r="H323" s="63"/>
      <c r="I323" s="63"/>
      <c r="J323" s="63"/>
      <c r="Q323" s="125"/>
      <c r="R323" s="37"/>
      <c r="S323" s="63"/>
      <c r="T323" s="125"/>
    </row>
    <row r="324" spans="1:20">
      <c r="A324" s="35"/>
      <c r="B324" s="34"/>
      <c r="C324" s="60"/>
      <c r="D324" s="149"/>
      <c r="E324" s="63"/>
      <c r="F324" s="63"/>
      <c r="G324" s="63"/>
      <c r="H324" s="63"/>
      <c r="I324" s="63"/>
      <c r="J324" s="63"/>
      <c r="Q324" s="125"/>
      <c r="R324" s="37"/>
      <c r="S324" s="63"/>
      <c r="T324" s="125"/>
    </row>
    <row r="325" spans="1:20">
      <c r="A325" s="35"/>
      <c r="B325" s="34"/>
      <c r="C325" s="60"/>
      <c r="D325" s="149"/>
      <c r="E325" s="63"/>
      <c r="F325" s="63"/>
      <c r="G325" s="63"/>
      <c r="H325" s="63"/>
      <c r="I325" s="63"/>
      <c r="J325" s="63"/>
      <c r="Q325" s="125"/>
      <c r="R325" s="37"/>
      <c r="S325" s="63"/>
      <c r="T325" s="125"/>
    </row>
    <row r="326" spans="1:20">
      <c r="A326" s="35"/>
      <c r="B326" s="34"/>
      <c r="C326" s="60"/>
      <c r="D326" s="149"/>
      <c r="E326" s="63"/>
      <c r="F326" s="63"/>
      <c r="G326" s="63"/>
      <c r="H326" s="63"/>
      <c r="I326" s="63"/>
      <c r="J326" s="63"/>
      <c r="Q326" s="125"/>
      <c r="R326" s="37"/>
      <c r="S326" s="63"/>
      <c r="T326" s="125"/>
    </row>
    <row r="327" spans="1:20">
      <c r="A327" s="35"/>
      <c r="B327" s="34"/>
      <c r="C327" s="60"/>
      <c r="D327" s="149"/>
      <c r="E327" s="63"/>
      <c r="F327" s="63"/>
      <c r="G327" s="63"/>
      <c r="H327" s="63"/>
      <c r="I327" s="63"/>
      <c r="J327" s="63"/>
      <c r="Q327" s="125"/>
      <c r="R327" s="37"/>
      <c r="S327" s="63"/>
      <c r="T327" s="125"/>
    </row>
    <row r="328" spans="1:20">
      <c r="A328" s="35"/>
      <c r="B328" s="34"/>
      <c r="C328" s="60"/>
      <c r="D328" s="149"/>
      <c r="E328" s="63"/>
      <c r="F328" s="63"/>
      <c r="G328" s="63"/>
      <c r="H328" s="63"/>
      <c r="I328" s="63"/>
      <c r="J328" s="63"/>
      <c r="Q328" s="125"/>
      <c r="R328" s="37"/>
      <c r="S328" s="63"/>
      <c r="T328" s="125"/>
    </row>
    <row r="329" spans="1:20">
      <c r="A329" s="35"/>
      <c r="B329" s="34"/>
      <c r="C329" s="60"/>
      <c r="D329" s="149"/>
      <c r="E329" s="63"/>
      <c r="F329" s="63"/>
      <c r="G329" s="63"/>
      <c r="H329" s="63"/>
      <c r="I329" s="63"/>
      <c r="J329" s="63"/>
      <c r="Q329" s="125"/>
      <c r="R329" s="37"/>
      <c r="S329" s="63"/>
      <c r="T329" s="125"/>
    </row>
    <row r="330" spans="1:20">
      <c r="A330" s="35"/>
      <c r="B330" s="34"/>
      <c r="C330" s="60"/>
      <c r="D330" s="149"/>
      <c r="E330" s="63"/>
      <c r="F330" s="63"/>
      <c r="G330" s="63"/>
      <c r="H330" s="63"/>
      <c r="I330" s="63"/>
      <c r="J330" s="63"/>
      <c r="Q330" s="125"/>
      <c r="R330" s="37"/>
      <c r="S330" s="63"/>
      <c r="T330" s="125"/>
    </row>
    <row r="331" spans="1:20">
      <c r="A331" s="35"/>
      <c r="B331" s="34"/>
      <c r="C331" s="60"/>
      <c r="D331" s="149"/>
      <c r="E331" s="63"/>
      <c r="F331" s="63"/>
      <c r="G331" s="63"/>
      <c r="H331" s="63"/>
      <c r="I331" s="63"/>
      <c r="J331" s="63"/>
      <c r="Q331" s="125"/>
      <c r="R331" s="37"/>
      <c r="S331" s="63"/>
      <c r="T331" s="125"/>
    </row>
    <row r="332" spans="1:20">
      <c r="A332" s="35"/>
      <c r="B332" s="34"/>
      <c r="C332" s="60"/>
      <c r="D332" s="149"/>
      <c r="E332" s="63"/>
      <c r="F332" s="63"/>
      <c r="G332" s="63"/>
      <c r="H332" s="63"/>
      <c r="I332" s="63"/>
      <c r="J332" s="63"/>
      <c r="Q332" s="125"/>
      <c r="R332" s="37"/>
      <c r="S332" s="63"/>
      <c r="T332" s="125"/>
    </row>
    <row r="333" spans="1:20">
      <c r="A333" s="35"/>
      <c r="B333" s="34"/>
      <c r="C333" s="60"/>
      <c r="D333" s="149"/>
      <c r="E333" s="63"/>
      <c r="F333" s="63"/>
      <c r="G333" s="63"/>
      <c r="H333" s="63"/>
      <c r="I333" s="63"/>
      <c r="J333" s="63"/>
      <c r="Q333" s="125"/>
      <c r="R333" s="37"/>
      <c r="S333" s="63"/>
      <c r="T333" s="125"/>
    </row>
    <row r="334" spans="1:20">
      <c r="A334" s="35"/>
      <c r="B334" s="34"/>
      <c r="C334" s="60"/>
      <c r="D334" s="149"/>
      <c r="E334" s="63"/>
      <c r="F334" s="63"/>
      <c r="G334" s="63"/>
      <c r="H334" s="63"/>
      <c r="I334" s="63"/>
      <c r="J334" s="63"/>
      <c r="Q334" s="125"/>
      <c r="R334" s="37"/>
      <c r="S334" s="63"/>
      <c r="T334" s="125"/>
    </row>
    <row r="335" spans="1:20">
      <c r="A335" s="35"/>
      <c r="B335" s="34"/>
      <c r="C335" s="60"/>
      <c r="D335" s="149"/>
      <c r="E335" s="63"/>
      <c r="F335" s="63"/>
      <c r="G335" s="63"/>
      <c r="H335" s="63"/>
      <c r="I335" s="63"/>
      <c r="J335" s="63"/>
      <c r="Q335" s="125"/>
      <c r="R335" s="37"/>
      <c r="S335" s="63"/>
      <c r="T335" s="125"/>
    </row>
    <row r="336" spans="1:20">
      <c r="A336" s="35"/>
      <c r="B336" s="34"/>
      <c r="C336" s="60"/>
      <c r="D336" s="149"/>
      <c r="E336" s="63"/>
      <c r="F336" s="63"/>
      <c r="G336" s="63"/>
      <c r="H336" s="63"/>
      <c r="I336" s="63"/>
      <c r="J336" s="63"/>
      <c r="Q336" s="125"/>
      <c r="R336" s="37"/>
      <c r="S336" s="63"/>
      <c r="T336" s="125"/>
    </row>
    <row r="337" spans="1:20">
      <c r="A337" s="35"/>
      <c r="B337" s="34"/>
      <c r="C337" s="60"/>
      <c r="D337" s="149"/>
      <c r="E337" s="63"/>
      <c r="F337" s="63"/>
      <c r="G337" s="63"/>
      <c r="H337" s="63"/>
      <c r="I337" s="63"/>
      <c r="J337" s="63"/>
      <c r="Q337" s="125"/>
      <c r="R337" s="37"/>
      <c r="S337" s="63"/>
      <c r="T337" s="125"/>
    </row>
    <row r="338" spans="1:20">
      <c r="A338" s="35"/>
      <c r="B338" s="34"/>
      <c r="C338" s="60"/>
      <c r="D338" s="149"/>
      <c r="E338" s="63"/>
      <c r="F338" s="63"/>
      <c r="G338" s="63"/>
      <c r="H338" s="63"/>
      <c r="I338" s="63"/>
      <c r="J338" s="63"/>
      <c r="Q338" s="125"/>
      <c r="R338" s="37"/>
      <c r="S338" s="63"/>
      <c r="T338" s="125"/>
    </row>
    <row r="339" spans="1:20">
      <c r="A339" s="35"/>
      <c r="B339" s="34"/>
      <c r="C339" s="60"/>
      <c r="D339" s="149"/>
      <c r="E339" s="63"/>
      <c r="F339" s="63"/>
      <c r="G339" s="63"/>
      <c r="H339" s="63"/>
      <c r="I339" s="63"/>
      <c r="J339" s="63"/>
      <c r="Q339" s="125"/>
      <c r="R339" s="37"/>
      <c r="S339" s="63"/>
      <c r="T339" s="125"/>
    </row>
    <row r="340" spans="1:20">
      <c r="A340" s="35"/>
      <c r="B340" s="34"/>
      <c r="C340" s="60"/>
      <c r="D340" s="149"/>
      <c r="E340" s="63"/>
      <c r="F340" s="63"/>
      <c r="G340" s="63"/>
      <c r="H340" s="63"/>
      <c r="I340" s="63"/>
      <c r="J340" s="63"/>
      <c r="Q340" s="125"/>
      <c r="R340" s="37"/>
      <c r="S340" s="63"/>
      <c r="T340" s="125"/>
    </row>
    <row r="341" spans="1:20">
      <c r="A341" s="35"/>
      <c r="B341" s="34"/>
      <c r="C341" s="60"/>
      <c r="D341" s="149"/>
      <c r="E341" s="63"/>
      <c r="F341" s="63"/>
      <c r="G341" s="63"/>
      <c r="H341" s="63"/>
      <c r="I341" s="63"/>
      <c r="J341" s="63"/>
      <c r="Q341" s="125"/>
      <c r="R341" s="37"/>
      <c r="S341" s="63"/>
      <c r="T341" s="125"/>
    </row>
    <row r="342" spans="1:20">
      <c r="A342" s="35"/>
      <c r="B342" s="34"/>
      <c r="C342" s="60"/>
      <c r="D342" s="149"/>
      <c r="E342" s="63"/>
      <c r="F342" s="63"/>
      <c r="G342" s="63"/>
      <c r="H342" s="63"/>
      <c r="I342" s="63"/>
      <c r="J342" s="63"/>
      <c r="Q342" s="125"/>
      <c r="R342" s="37"/>
      <c r="S342" s="63"/>
      <c r="T342" s="125"/>
    </row>
    <row r="343" spans="1:20">
      <c r="A343" s="35"/>
      <c r="B343" s="34"/>
      <c r="C343" s="60"/>
      <c r="D343" s="149"/>
      <c r="E343" s="63"/>
      <c r="F343" s="63"/>
      <c r="G343" s="63"/>
      <c r="H343" s="63"/>
      <c r="I343" s="63"/>
      <c r="J343" s="63"/>
      <c r="Q343" s="125"/>
      <c r="R343" s="37"/>
      <c r="S343" s="63"/>
      <c r="T343" s="125"/>
    </row>
    <row r="344" spans="1:20">
      <c r="A344" s="35"/>
      <c r="B344" s="34"/>
      <c r="C344" s="60"/>
      <c r="D344" s="149"/>
      <c r="E344" s="63"/>
      <c r="F344" s="63"/>
      <c r="G344" s="63"/>
      <c r="H344" s="63"/>
      <c r="I344" s="63"/>
      <c r="J344" s="63"/>
      <c r="Q344" s="125"/>
      <c r="R344" s="37"/>
      <c r="S344" s="63"/>
      <c r="T344" s="125"/>
    </row>
    <row r="345" spans="1:20">
      <c r="A345" s="35"/>
      <c r="B345" s="34"/>
      <c r="C345" s="60"/>
      <c r="D345" s="149"/>
      <c r="E345" s="63"/>
      <c r="F345" s="63"/>
      <c r="G345" s="63"/>
      <c r="H345" s="63"/>
      <c r="I345" s="63"/>
      <c r="J345" s="63"/>
      <c r="Q345" s="125"/>
      <c r="R345" s="37"/>
      <c r="S345" s="63"/>
      <c r="T345" s="125"/>
    </row>
    <row r="346" spans="1:20">
      <c r="A346" s="35"/>
      <c r="B346" s="34"/>
      <c r="C346" s="60"/>
      <c r="D346" s="149"/>
      <c r="E346" s="63"/>
      <c r="F346" s="63"/>
      <c r="G346" s="63"/>
      <c r="H346" s="63"/>
      <c r="I346" s="63"/>
      <c r="J346" s="63"/>
      <c r="Q346" s="125"/>
      <c r="R346" s="37"/>
      <c r="S346" s="63"/>
      <c r="T346" s="125"/>
    </row>
    <row r="347" spans="1:20">
      <c r="A347" s="35"/>
      <c r="B347" s="34"/>
      <c r="C347" s="60"/>
      <c r="D347" s="149"/>
      <c r="E347" s="63"/>
      <c r="F347" s="63"/>
      <c r="G347" s="63"/>
      <c r="H347" s="63"/>
      <c r="I347" s="63"/>
      <c r="J347" s="63"/>
      <c r="Q347" s="125"/>
      <c r="R347" s="37"/>
      <c r="S347" s="63"/>
      <c r="T347" s="125"/>
    </row>
    <row r="348" spans="1:20">
      <c r="A348" s="35"/>
      <c r="B348" s="34"/>
      <c r="C348" s="60"/>
      <c r="D348" s="149"/>
      <c r="E348" s="63"/>
      <c r="F348" s="63"/>
      <c r="G348" s="63"/>
      <c r="H348" s="63"/>
      <c r="I348" s="63"/>
      <c r="J348" s="63"/>
      <c r="Q348" s="125"/>
      <c r="R348" s="37"/>
      <c r="S348" s="63"/>
      <c r="T348" s="125"/>
    </row>
    <row r="349" spans="1:20">
      <c r="A349" s="35"/>
      <c r="B349" s="34"/>
      <c r="C349" s="60"/>
      <c r="D349" s="149"/>
      <c r="E349" s="63"/>
      <c r="F349" s="63"/>
      <c r="G349" s="63"/>
      <c r="H349" s="63"/>
      <c r="I349" s="63"/>
      <c r="J349" s="63"/>
      <c r="Q349" s="125"/>
      <c r="R349" s="37"/>
      <c r="S349" s="63"/>
      <c r="T349" s="125"/>
    </row>
    <row r="350" spans="1:20">
      <c r="A350" s="35"/>
      <c r="B350" s="34"/>
      <c r="C350" s="60"/>
      <c r="D350" s="149"/>
      <c r="E350" s="63"/>
      <c r="F350" s="63"/>
      <c r="G350" s="63"/>
      <c r="H350" s="63"/>
      <c r="I350" s="63"/>
      <c r="J350" s="63"/>
      <c r="Q350" s="125"/>
      <c r="R350" s="37"/>
      <c r="S350" s="63"/>
      <c r="T350" s="125"/>
    </row>
    <row r="351" spans="1:20">
      <c r="A351" s="35"/>
      <c r="B351" s="34"/>
      <c r="C351" s="60"/>
      <c r="D351" s="149"/>
      <c r="E351" s="63"/>
      <c r="F351" s="63"/>
      <c r="G351" s="63"/>
      <c r="H351" s="63"/>
      <c r="I351" s="63"/>
      <c r="J351" s="63"/>
      <c r="Q351" s="125"/>
      <c r="R351" s="37"/>
      <c r="S351" s="63"/>
      <c r="T351" s="125"/>
    </row>
    <row r="352" spans="1:20">
      <c r="A352" s="35"/>
      <c r="B352" s="34"/>
      <c r="C352" s="60"/>
      <c r="D352" s="149"/>
      <c r="E352" s="63"/>
      <c r="F352" s="63"/>
      <c r="G352" s="63"/>
      <c r="H352" s="63"/>
      <c r="I352" s="63"/>
      <c r="J352" s="63"/>
      <c r="Q352" s="125"/>
      <c r="R352" s="37"/>
      <c r="S352" s="63"/>
      <c r="T352" s="125"/>
    </row>
    <row r="353" spans="1:20">
      <c r="A353" s="35"/>
      <c r="B353" s="34"/>
      <c r="C353" s="60"/>
      <c r="D353" s="149"/>
      <c r="E353" s="63"/>
      <c r="F353" s="63"/>
      <c r="G353" s="63"/>
      <c r="H353" s="63"/>
      <c r="I353" s="63"/>
      <c r="J353" s="63"/>
      <c r="Q353" s="125"/>
      <c r="R353" s="37"/>
      <c r="S353" s="63"/>
      <c r="T353" s="125"/>
    </row>
    <row r="354" spans="1:20">
      <c r="A354" s="35"/>
      <c r="B354" s="34"/>
      <c r="C354" s="60"/>
      <c r="D354" s="149"/>
      <c r="E354" s="63"/>
      <c r="F354" s="63"/>
      <c r="G354" s="63"/>
      <c r="H354" s="63"/>
      <c r="I354" s="63"/>
      <c r="J354" s="63"/>
      <c r="Q354" s="125"/>
      <c r="R354" s="37"/>
      <c r="S354" s="63"/>
      <c r="T354" s="125"/>
    </row>
    <row r="355" spans="1:20">
      <c r="A355" s="35"/>
      <c r="B355" s="34"/>
      <c r="C355" s="60"/>
      <c r="D355" s="149"/>
      <c r="E355" s="63"/>
      <c r="F355" s="63"/>
      <c r="G355" s="63"/>
      <c r="H355" s="63"/>
      <c r="I355" s="63"/>
      <c r="J355" s="63"/>
      <c r="Q355" s="125"/>
      <c r="R355" s="37"/>
      <c r="S355" s="63"/>
      <c r="T355" s="125"/>
    </row>
    <row r="356" spans="1:20">
      <c r="A356" s="35"/>
      <c r="B356" s="34"/>
      <c r="C356" s="60"/>
      <c r="D356" s="149"/>
      <c r="E356" s="63"/>
      <c r="F356" s="63"/>
      <c r="G356" s="63"/>
      <c r="H356" s="63"/>
      <c r="I356" s="63"/>
      <c r="J356" s="63"/>
      <c r="Q356" s="125"/>
      <c r="R356" s="37"/>
      <c r="S356" s="63"/>
      <c r="T356" s="125"/>
    </row>
    <row r="357" spans="1:20">
      <c r="A357" s="35"/>
      <c r="B357" s="34"/>
      <c r="C357" s="60"/>
      <c r="D357" s="149"/>
      <c r="E357" s="63"/>
      <c r="F357" s="63"/>
      <c r="G357" s="63"/>
      <c r="H357" s="63"/>
      <c r="I357" s="63"/>
      <c r="J357" s="63"/>
      <c r="Q357" s="125"/>
      <c r="R357" s="37"/>
      <c r="S357" s="63"/>
      <c r="T357" s="125"/>
    </row>
    <row r="358" spans="1:20">
      <c r="A358" s="35"/>
      <c r="B358" s="34"/>
      <c r="C358" s="60"/>
      <c r="D358" s="149"/>
      <c r="E358" s="63"/>
      <c r="F358" s="63"/>
      <c r="G358" s="63"/>
      <c r="H358" s="63"/>
      <c r="I358" s="63"/>
      <c r="J358" s="63"/>
      <c r="Q358" s="125"/>
      <c r="R358" s="37"/>
      <c r="S358" s="63"/>
      <c r="T358" s="125"/>
    </row>
    <row r="359" spans="1:20">
      <c r="A359" s="35"/>
      <c r="B359" s="34"/>
      <c r="C359" s="60"/>
      <c r="D359" s="149"/>
      <c r="E359" s="63"/>
      <c r="F359" s="63"/>
      <c r="G359" s="63"/>
      <c r="H359" s="63"/>
      <c r="I359" s="63"/>
      <c r="J359" s="63"/>
      <c r="Q359" s="125"/>
      <c r="R359" s="37"/>
      <c r="S359" s="63"/>
      <c r="T359" s="125"/>
    </row>
    <row r="360" spans="1:20">
      <c r="A360" s="35"/>
      <c r="B360" s="34"/>
      <c r="C360" s="60"/>
      <c r="D360" s="149"/>
      <c r="E360" s="63"/>
      <c r="F360" s="63"/>
      <c r="G360" s="63"/>
      <c r="H360" s="63"/>
      <c r="I360" s="63"/>
      <c r="J360" s="63"/>
      <c r="Q360" s="125"/>
      <c r="R360" s="37"/>
      <c r="S360" s="63"/>
      <c r="T360" s="125"/>
    </row>
    <row r="361" spans="1:20">
      <c r="A361" s="35"/>
      <c r="B361" s="34"/>
      <c r="C361" s="60"/>
      <c r="D361" s="149"/>
      <c r="E361" s="63"/>
      <c r="F361" s="63"/>
      <c r="G361" s="63"/>
      <c r="H361" s="63"/>
      <c r="I361" s="63"/>
      <c r="J361" s="63"/>
      <c r="Q361" s="125"/>
      <c r="R361" s="37"/>
      <c r="S361" s="63"/>
      <c r="T361" s="125"/>
    </row>
    <row r="362" spans="1:20">
      <c r="A362" s="35"/>
      <c r="B362" s="34"/>
      <c r="C362" s="60"/>
      <c r="D362" s="149"/>
      <c r="E362" s="63"/>
      <c r="F362" s="63"/>
      <c r="G362" s="63"/>
      <c r="H362" s="63"/>
      <c r="I362" s="63"/>
      <c r="J362" s="63"/>
      <c r="Q362" s="125"/>
      <c r="R362" s="37"/>
      <c r="S362" s="63"/>
      <c r="T362" s="125"/>
    </row>
    <row r="363" spans="1:20">
      <c r="A363" s="35"/>
      <c r="B363" s="34"/>
      <c r="C363" s="60"/>
      <c r="D363" s="149"/>
      <c r="E363" s="63"/>
      <c r="F363" s="63"/>
      <c r="G363" s="63"/>
      <c r="H363" s="63"/>
      <c r="I363" s="63"/>
      <c r="J363" s="63"/>
      <c r="Q363" s="125"/>
      <c r="R363" s="37"/>
      <c r="S363" s="63"/>
      <c r="T363" s="125"/>
    </row>
    <row r="364" spans="1:20">
      <c r="A364" s="35"/>
      <c r="B364" s="34"/>
      <c r="C364" s="60"/>
      <c r="D364" s="149"/>
      <c r="E364" s="63"/>
      <c r="F364" s="63"/>
      <c r="G364" s="63"/>
      <c r="H364" s="63"/>
      <c r="I364" s="63"/>
      <c r="J364" s="63"/>
      <c r="Q364" s="125"/>
      <c r="R364" s="37"/>
      <c r="S364" s="63"/>
      <c r="T364" s="125"/>
    </row>
    <row r="365" spans="1:20">
      <c r="A365" s="35"/>
      <c r="B365" s="34"/>
      <c r="C365" s="60"/>
      <c r="D365" s="149"/>
      <c r="E365" s="63"/>
      <c r="F365" s="63"/>
      <c r="G365" s="63"/>
      <c r="H365" s="63"/>
      <c r="I365" s="63"/>
      <c r="J365" s="63"/>
      <c r="Q365" s="125"/>
      <c r="R365" s="37"/>
      <c r="S365" s="63"/>
      <c r="T365" s="125"/>
    </row>
    <row r="366" spans="1:20">
      <c r="A366" s="35"/>
      <c r="B366" s="34"/>
      <c r="C366" s="60"/>
      <c r="D366" s="149"/>
      <c r="E366" s="63"/>
      <c r="F366" s="63"/>
      <c r="G366" s="63"/>
      <c r="H366" s="63"/>
      <c r="I366" s="63"/>
      <c r="J366" s="63"/>
      <c r="Q366" s="125"/>
      <c r="R366" s="37"/>
      <c r="S366" s="63"/>
      <c r="T366" s="125"/>
    </row>
    <row r="367" spans="1:20">
      <c r="A367" s="35"/>
      <c r="B367" s="34"/>
      <c r="C367" s="60"/>
      <c r="D367" s="149"/>
      <c r="E367" s="63"/>
      <c r="F367" s="63"/>
      <c r="G367" s="63"/>
      <c r="H367" s="63"/>
      <c r="I367" s="63"/>
      <c r="J367" s="63"/>
      <c r="Q367" s="125"/>
      <c r="R367" s="37"/>
      <c r="S367" s="63"/>
      <c r="T367" s="125"/>
    </row>
    <row r="368" spans="1:20">
      <c r="A368" s="35"/>
      <c r="B368" s="34"/>
      <c r="C368" s="60"/>
      <c r="D368" s="149"/>
      <c r="E368" s="63"/>
      <c r="F368" s="63"/>
      <c r="G368" s="63"/>
      <c r="H368" s="63"/>
      <c r="I368" s="63"/>
      <c r="J368" s="63"/>
      <c r="Q368" s="125"/>
      <c r="R368" s="37"/>
      <c r="S368" s="63"/>
      <c r="T368" s="125"/>
    </row>
    <row r="369" spans="1:20">
      <c r="A369" s="35"/>
      <c r="B369" s="34"/>
      <c r="C369" s="60"/>
      <c r="D369" s="149"/>
      <c r="E369" s="63"/>
      <c r="F369" s="63"/>
      <c r="G369" s="63"/>
      <c r="H369" s="63"/>
      <c r="I369" s="63"/>
      <c r="J369" s="63"/>
      <c r="Q369" s="125"/>
      <c r="R369" s="37"/>
      <c r="S369" s="63"/>
      <c r="T369" s="125"/>
    </row>
    <row r="370" spans="1:20">
      <c r="A370" s="35"/>
      <c r="B370" s="34"/>
      <c r="C370" s="60"/>
      <c r="D370" s="149"/>
      <c r="E370" s="63"/>
      <c r="F370" s="63"/>
      <c r="G370" s="63"/>
      <c r="H370" s="63"/>
      <c r="I370" s="63"/>
      <c r="J370" s="63"/>
      <c r="Q370" s="125"/>
      <c r="R370" s="37"/>
      <c r="S370" s="63"/>
      <c r="T370" s="125"/>
    </row>
    <row r="371" spans="1:20">
      <c r="A371" s="35"/>
      <c r="B371" s="34"/>
      <c r="C371" s="60"/>
      <c r="D371" s="149"/>
      <c r="E371" s="63"/>
      <c r="F371" s="63"/>
      <c r="G371" s="63"/>
      <c r="H371" s="63"/>
      <c r="I371" s="63"/>
      <c r="J371" s="63"/>
      <c r="Q371" s="125"/>
      <c r="R371" s="37"/>
      <c r="S371" s="63"/>
      <c r="T371" s="125"/>
    </row>
    <row r="372" spans="1:20">
      <c r="A372" s="35"/>
      <c r="B372" s="34"/>
      <c r="C372" s="60"/>
      <c r="D372" s="149"/>
      <c r="E372" s="63"/>
      <c r="F372" s="63"/>
      <c r="G372" s="63"/>
      <c r="H372" s="63"/>
      <c r="I372" s="63"/>
      <c r="J372" s="63"/>
      <c r="Q372" s="125"/>
      <c r="R372" s="37"/>
      <c r="S372" s="63"/>
      <c r="T372" s="125"/>
    </row>
    <row r="373" spans="1:20">
      <c r="A373" s="35"/>
      <c r="B373" s="34"/>
      <c r="C373" s="60"/>
      <c r="D373" s="149"/>
      <c r="E373" s="63"/>
      <c r="F373" s="63"/>
      <c r="G373" s="63"/>
      <c r="H373" s="63"/>
      <c r="I373" s="63"/>
      <c r="J373" s="63"/>
      <c r="Q373" s="125"/>
      <c r="R373" s="37"/>
      <c r="S373" s="63"/>
      <c r="T373" s="125"/>
    </row>
    <row r="374" spans="1:20">
      <c r="A374" s="35"/>
      <c r="B374" s="34"/>
      <c r="C374" s="60"/>
      <c r="D374" s="149"/>
      <c r="E374" s="63"/>
      <c r="F374" s="63"/>
      <c r="G374" s="63"/>
      <c r="H374" s="63"/>
      <c r="I374" s="63"/>
      <c r="J374" s="63"/>
      <c r="Q374" s="125"/>
      <c r="R374" s="37"/>
      <c r="S374" s="63"/>
      <c r="T374" s="125"/>
    </row>
    <row r="375" spans="1:20">
      <c r="A375" s="35"/>
      <c r="B375" s="34"/>
      <c r="C375" s="60"/>
      <c r="D375" s="149"/>
      <c r="E375" s="63"/>
      <c r="F375" s="63"/>
      <c r="G375" s="63"/>
      <c r="H375" s="63"/>
      <c r="I375" s="63"/>
      <c r="J375" s="63"/>
      <c r="Q375" s="125"/>
      <c r="R375" s="37"/>
      <c r="S375" s="63"/>
      <c r="T375" s="125"/>
    </row>
    <row r="376" spans="1:20">
      <c r="A376" s="35"/>
      <c r="B376" s="34"/>
      <c r="C376" s="60"/>
      <c r="D376" s="149"/>
      <c r="E376" s="63"/>
      <c r="F376" s="63"/>
      <c r="G376" s="63"/>
      <c r="H376" s="63"/>
      <c r="I376" s="63"/>
      <c r="J376" s="63"/>
      <c r="Q376" s="125"/>
      <c r="R376" s="37"/>
      <c r="S376" s="63"/>
      <c r="T376" s="125"/>
    </row>
    <row r="377" spans="1:20">
      <c r="A377" s="35"/>
      <c r="B377" s="34"/>
      <c r="C377" s="60"/>
      <c r="D377" s="149"/>
      <c r="E377" s="63"/>
      <c r="F377" s="63"/>
      <c r="G377" s="63"/>
      <c r="H377" s="63"/>
      <c r="I377" s="63"/>
      <c r="J377" s="63"/>
      <c r="Q377" s="125"/>
      <c r="R377" s="37"/>
      <c r="S377" s="63"/>
      <c r="T377" s="125"/>
    </row>
    <row r="378" spans="1:20">
      <c r="A378" s="35"/>
      <c r="B378" s="34"/>
      <c r="C378" s="60"/>
      <c r="D378" s="149"/>
      <c r="E378" s="63"/>
      <c r="F378" s="63"/>
      <c r="G378" s="63"/>
      <c r="H378" s="63"/>
      <c r="I378" s="63"/>
      <c r="J378" s="63"/>
      <c r="Q378" s="125"/>
      <c r="R378" s="37"/>
      <c r="S378" s="63"/>
      <c r="T378" s="125"/>
    </row>
    <row r="379" spans="1:20">
      <c r="A379" s="35"/>
      <c r="B379" s="34"/>
      <c r="C379" s="60"/>
      <c r="D379" s="149"/>
      <c r="E379" s="63"/>
      <c r="F379" s="63"/>
      <c r="G379" s="63"/>
      <c r="H379" s="63"/>
      <c r="I379" s="63"/>
      <c r="J379" s="63"/>
      <c r="Q379" s="125"/>
      <c r="R379" s="37"/>
      <c r="S379" s="63"/>
      <c r="T379" s="125"/>
    </row>
    <row r="380" spans="1:20">
      <c r="A380" s="35"/>
      <c r="B380" s="34"/>
      <c r="C380" s="60"/>
      <c r="D380" s="149"/>
      <c r="E380" s="63"/>
      <c r="F380" s="63"/>
      <c r="G380" s="63"/>
      <c r="H380" s="63"/>
      <c r="I380" s="63"/>
      <c r="J380" s="63"/>
      <c r="Q380" s="125"/>
      <c r="R380" s="37"/>
      <c r="S380" s="63"/>
      <c r="T380" s="125"/>
    </row>
    <row r="381" spans="1:20">
      <c r="A381" s="35"/>
      <c r="B381" s="34"/>
      <c r="C381" s="60"/>
      <c r="D381" s="149"/>
      <c r="E381" s="63"/>
      <c r="F381" s="63"/>
      <c r="G381" s="63"/>
      <c r="H381" s="63"/>
      <c r="I381" s="63"/>
      <c r="J381" s="63"/>
      <c r="Q381" s="125"/>
      <c r="R381" s="37"/>
      <c r="S381" s="63"/>
      <c r="T381" s="125"/>
    </row>
    <row r="382" spans="1:20">
      <c r="A382" s="35"/>
      <c r="B382" s="34"/>
      <c r="C382" s="60"/>
      <c r="D382" s="149"/>
      <c r="E382" s="63"/>
      <c r="F382" s="63"/>
      <c r="G382" s="63"/>
      <c r="H382" s="63"/>
      <c r="I382" s="63"/>
      <c r="J382" s="63"/>
      <c r="Q382" s="125"/>
      <c r="R382" s="37"/>
      <c r="S382" s="63"/>
      <c r="T382" s="125"/>
    </row>
    <row r="383" spans="1:20">
      <c r="A383" s="35"/>
      <c r="B383" s="34"/>
      <c r="C383" s="60"/>
      <c r="D383" s="149"/>
      <c r="E383" s="63"/>
      <c r="F383" s="63"/>
      <c r="G383" s="63"/>
      <c r="H383" s="63"/>
      <c r="I383" s="63"/>
      <c r="J383" s="63"/>
      <c r="Q383" s="125"/>
      <c r="R383" s="37"/>
      <c r="S383" s="63"/>
      <c r="T383" s="125"/>
    </row>
    <row r="384" spans="1:20">
      <c r="A384" s="35"/>
      <c r="B384" s="34"/>
      <c r="C384" s="60"/>
      <c r="D384" s="149"/>
      <c r="E384" s="63"/>
      <c r="F384" s="63"/>
      <c r="G384" s="63"/>
      <c r="H384" s="63"/>
      <c r="I384" s="63"/>
      <c r="J384" s="63"/>
      <c r="Q384" s="125"/>
      <c r="R384" s="37"/>
      <c r="S384" s="63"/>
      <c r="T384" s="125"/>
    </row>
    <row r="385" spans="1:20">
      <c r="A385" s="35"/>
      <c r="B385" s="34"/>
      <c r="C385" s="60"/>
      <c r="D385" s="149"/>
      <c r="E385" s="63"/>
      <c r="F385" s="63"/>
      <c r="G385" s="63"/>
      <c r="H385" s="63"/>
      <c r="I385" s="63"/>
      <c r="J385" s="63"/>
      <c r="Q385" s="125"/>
      <c r="R385" s="37"/>
      <c r="S385" s="63"/>
      <c r="T385" s="125"/>
    </row>
    <row r="386" spans="1:20">
      <c r="A386" s="35"/>
      <c r="B386" s="34"/>
      <c r="C386" s="60"/>
      <c r="D386" s="149"/>
      <c r="E386" s="63"/>
      <c r="F386" s="63"/>
      <c r="G386" s="63"/>
      <c r="H386" s="63"/>
      <c r="I386" s="63"/>
      <c r="J386" s="63"/>
      <c r="Q386" s="125"/>
      <c r="R386" s="37"/>
      <c r="S386" s="63"/>
      <c r="T386" s="125"/>
    </row>
    <row r="387" spans="1:20">
      <c r="A387" s="35"/>
      <c r="B387" s="34"/>
      <c r="C387" s="60"/>
      <c r="D387" s="149"/>
      <c r="E387" s="63"/>
      <c r="F387" s="63"/>
      <c r="G387" s="63"/>
      <c r="H387" s="63"/>
      <c r="I387" s="63"/>
      <c r="J387" s="63"/>
      <c r="Q387" s="125"/>
      <c r="R387" s="37"/>
      <c r="S387" s="63"/>
      <c r="T387" s="125"/>
    </row>
    <row r="388" spans="1:20">
      <c r="A388" s="35"/>
      <c r="B388" s="34"/>
      <c r="C388" s="60"/>
      <c r="D388" s="149"/>
      <c r="E388" s="63"/>
      <c r="F388" s="63"/>
      <c r="G388" s="63"/>
      <c r="H388" s="63"/>
      <c r="I388" s="63"/>
      <c r="J388" s="63"/>
      <c r="Q388" s="125"/>
      <c r="R388" s="37"/>
      <c r="S388" s="63"/>
      <c r="T388" s="125"/>
    </row>
    <row r="389" spans="1:20">
      <c r="A389" s="35"/>
      <c r="B389" s="34"/>
      <c r="C389" s="60"/>
      <c r="D389" s="149"/>
      <c r="E389" s="63"/>
      <c r="F389" s="63"/>
      <c r="G389" s="63"/>
      <c r="H389" s="63"/>
      <c r="I389" s="63"/>
      <c r="J389" s="63"/>
      <c r="Q389" s="125"/>
      <c r="R389" s="37"/>
      <c r="S389" s="63"/>
      <c r="T389" s="125"/>
    </row>
    <row r="390" spans="1:20">
      <c r="A390" s="35"/>
      <c r="B390" s="34"/>
      <c r="C390" s="60"/>
      <c r="D390" s="149"/>
      <c r="E390" s="63"/>
      <c r="F390" s="63"/>
      <c r="G390" s="63"/>
      <c r="H390" s="63"/>
      <c r="I390" s="63"/>
      <c r="J390" s="63"/>
      <c r="Q390" s="125"/>
      <c r="R390" s="37"/>
      <c r="S390" s="63"/>
      <c r="T390" s="125"/>
    </row>
    <row r="391" spans="1:20">
      <c r="A391" s="35"/>
      <c r="B391" s="34"/>
      <c r="C391" s="60"/>
      <c r="D391" s="149"/>
      <c r="E391" s="63"/>
      <c r="F391" s="63"/>
      <c r="G391" s="63"/>
      <c r="H391" s="63"/>
      <c r="I391" s="63"/>
      <c r="J391" s="63"/>
      <c r="Q391" s="125"/>
      <c r="R391" s="37"/>
      <c r="S391" s="63"/>
      <c r="T391" s="125"/>
    </row>
    <row r="392" spans="1:20">
      <c r="A392" s="35"/>
      <c r="B392" s="34"/>
      <c r="C392" s="60"/>
      <c r="D392" s="149"/>
      <c r="E392" s="63"/>
      <c r="F392" s="63"/>
      <c r="G392" s="63"/>
      <c r="H392" s="63"/>
      <c r="I392" s="63"/>
      <c r="J392" s="63"/>
      <c r="Q392" s="125"/>
      <c r="R392" s="37"/>
      <c r="S392" s="63"/>
      <c r="T392" s="125"/>
    </row>
    <row r="393" spans="1:20">
      <c r="A393" s="35"/>
      <c r="B393" s="34"/>
      <c r="C393" s="60"/>
      <c r="D393" s="149"/>
      <c r="E393" s="63"/>
      <c r="F393" s="63"/>
      <c r="G393" s="63"/>
      <c r="H393" s="63"/>
      <c r="I393" s="63"/>
      <c r="J393" s="63"/>
      <c r="Q393" s="125"/>
      <c r="R393" s="37"/>
      <c r="S393" s="63"/>
      <c r="T393" s="125"/>
    </row>
    <row r="394" spans="1:20">
      <c r="A394" s="35"/>
      <c r="B394" s="34"/>
      <c r="C394" s="60"/>
      <c r="D394" s="149"/>
      <c r="E394" s="63"/>
      <c r="F394" s="63"/>
      <c r="G394" s="63"/>
      <c r="H394" s="63"/>
      <c r="I394" s="63"/>
      <c r="J394" s="63"/>
      <c r="Q394" s="125"/>
      <c r="R394" s="37"/>
      <c r="S394" s="63"/>
      <c r="T394" s="125"/>
    </row>
    <row r="395" spans="1:20">
      <c r="A395" s="35"/>
      <c r="B395" s="34"/>
      <c r="C395" s="60"/>
      <c r="D395" s="149"/>
      <c r="E395" s="63"/>
      <c r="F395" s="63"/>
      <c r="G395" s="63"/>
      <c r="H395" s="63"/>
      <c r="I395" s="63"/>
      <c r="J395" s="63"/>
      <c r="Q395" s="125"/>
      <c r="R395" s="37"/>
      <c r="S395" s="63"/>
      <c r="T395" s="125"/>
    </row>
    <row r="396" spans="1:20">
      <c r="A396" s="35"/>
      <c r="B396" s="34"/>
      <c r="C396" s="60"/>
      <c r="D396" s="149"/>
      <c r="E396" s="63"/>
      <c r="F396" s="63"/>
      <c r="G396" s="63"/>
      <c r="H396" s="63"/>
      <c r="I396" s="63"/>
      <c r="J396" s="63"/>
      <c r="Q396" s="125"/>
      <c r="R396" s="37"/>
      <c r="S396" s="63"/>
      <c r="T396" s="125"/>
    </row>
    <row r="397" spans="1:20">
      <c r="A397" s="35"/>
      <c r="B397" s="34"/>
      <c r="C397" s="60"/>
      <c r="D397" s="149"/>
      <c r="E397" s="63"/>
      <c r="F397" s="63"/>
      <c r="G397" s="63"/>
      <c r="H397" s="63"/>
      <c r="I397" s="63"/>
      <c r="J397" s="63"/>
      <c r="Q397" s="125"/>
      <c r="R397" s="37"/>
      <c r="S397" s="63"/>
      <c r="T397" s="125"/>
    </row>
    <row r="398" spans="1:20">
      <c r="A398" s="35"/>
      <c r="B398" s="34"/>
      <c r="C398" s="60"/>
      <c r="D398" s="149"/>
      <c r="E398" s="63"/>
      <c r="F398" s="63"/>
      <c r="G398" s="63"/>
      <c r="H398" s="63"/>
      <c r="I398" s="63"/>
      <c r="J398" s="63"/>
      <c r="Q398" s="125"/>
      <c r="R398" s="37"/>
      <c r="S398" s="63"/>
      <c r="T398" s="125"/>
    </row>
    <row r="399" spans="1:20">
      <c r="A399" s="35"/>
      <c r="B399" s="34"/>
      <c r="C399" s="60"/>
      <c r="D399" s="149"/>
      <c r="E399" s="63"/>
      <c r="F399" s="63"/>
      <c r="G399" s="63"/>
      <c r="H399" s="63"/>
      <c r="I399" s="63"/>
      <c r="J399" s="63"/>
      <c r="Q399" s="125"/>
      <c r="R399" s="37"/>
      <c r="S399" s="63"/>
      <c r="T399" s="125"/>
    </row>
    <row r="400" spans="1:20">
      <c r="A400" s="35"/>
      <c r="B400" s="34"/>
      <c r="C400" s="60"/>
      <c r="D400" s="149"/>
      <c r="E400" s="63"/>
      <c r="F400" s="63"/>
      <c r="G400" s="63"/>
      <c r="H400" s="63"/>
      <c r="I400" s="63"/>
      <c r="J400" s="63"/>
      <c r="Q400" s="125"/>
      <c r="R400" s="37"/>
      <c r="S400" s="63"/>
      <c r="T400" s="125"/>
    </row>
    <row r="401" spans="1:20">
      <c r="A401" s="35"/>
      <c r="B401" s="34"/>
      <c r="C401" s="60"/>
      <c r="D401" s="149"/>
      <c r="E401" s="63"/>
      <c r="F401" s="63"/>
      <c r="G401" s="63"/>
      <c r="H401" s="63"/>
      <c r="I401" s="63"/>
      <c r="J401" s="63"/>
      <c r="Q401" s="125"/>
      <c r="R401" s="37"/>
      <c r="S401" s="63"/>
      <c r="T401" s="125"/>
    </row>
    <row r="402" spans="1:20">
      <c r="A402" s="35"/>
      <c r="B402" s="34"/>
      <c r="C402" s="60"/>
      <c r="D402" s="149"/>
      <c r="E402" s="63"/>
      <c r="F402" s="63"/>
      <c r="G402" s="63"/>
      <c r="H402" s="63"/>
      <c r="I402" s="63"/>
      <c r="J402" s="63"/>
      <c r="Q402" s="125"/>
      <c r="R402" s="37"/>
      <c r="S402" s="63"/>
      <c r="T402" s="125"/>
    </row>
    <row r="403" spans="1:20">
      <c r="A403" s="35"/>
      <c r="B403" s="34"/>
      <c r="C403" s="60"/>
      <c r="D403" s="149"/>
      <c r="E403" s="63"/>
      <c r="F403" s="63"/>
      <c r="G403" s="63"/>
      <c r="H403" s="63"/>
      <c r="I403" s="63"/>
      <c r="J403" s="63"/>
      <c r="Q403" s="125"/>
      <c r="R403" s="37"/>
      <c r="S403" s="63"/>
      <c r="T403" s="125"/>
    </row>
    <row r="404" spans="1:20">
      <c r="A404" s="35"/>
      <c r="B404" s="34"/>
      <c r="C404" s="60"/>
      <c r="D404" s="149"/>
      <c r="E404" s="63"/>
      <c r="F404" s="63"/>
      <c r="G404" s="63"/>
      <c r="H404" s="63"/>
      <c r="I404" s="63"/>
      <c r="J404" s="63"/>
      <c r="Q404" s="125"/>
      <c r="R404" s="37"/>
      <c r="S404" s="63"/>
      <c r="T404" s="125"/>
    </row>
    <row r="405" spans="1:20">
      <c r="A405" s="35"/>
      <c r="B405" s="34"/>
      <c r="C405" s="60"/>
      <c r="D405" s="149"/>
      <c r="E405" s="63"/>
      <c r="F405" s="63"/>
      <c r="G405" s="63"/>
      <c r="H405" s="63"/>
      <c r="I405" s="63"/>
      <c r="J405" s="63"/>
      <c r="Q405" s="125"/>
      <c r="R405" s="37"/>
      <c r="S405" s="63"/>
      <c r="T405" s="125"/>
    </row>
    <row r="406" spans="1:20">
      <c r="A406" s="35"/>
      <c r="B406" s="34"/>
      <c r="C406" s="60"/>
      <c r="D406" s="149"/>
      <c r="E406" s="63"/>
      <c r="F406" s="63"/>
      <c r="G406" s="63"/>
      <c r="H406" s="63"/>
      <c r="I406" s="63"/>
      <c r="J406" s="63"/>
      <c r="Q406" s="125"/>
      <c r="R406" s="37"/>
      <c r="S406" s="63"/>
      <c r="T406" s="125"/>
    </row>
    <row r="407" spans="1:20">
      <c r="A407" s="35"/>
      <c r="B407" s="34"/>
      <c r="C407" s="60"/>
      <c r="D407" s="149"/>
      <c r="E407" s="63"/>
      <c r="F407" s="63"/>
      <c r="G407" s="63"/>
      <c r="H407" s="63"/>
      <c r="I407" s="63"/>
      <c r="J407" s="63"/>
      <c r="Q407" s="125"/>
      <c r="R407" s="37"/>
      <c r="S407" s="63"/>
      <c r="T407" s="125"/>
    </row>
    <row r="408" spans="1:20">
      <c r="A408" s="35"/>
      <c r="B408" s="34"/>
      <c r="C408" s="60"/>
      <c r="D408" s="149"/>
      <c r="E408" s="63"/>
      <c r="F408" s="63"/>
      <c r="G408" s="63"/>
      <c r="H408" s="63"/>
      <c r="I408" s="63"/>
      <c r="J408" s="63"/>
      <c r="Q408" s="125"/>
      <c r="R408" s="37"/>
      <c r="S408" s="63"/>
      <c r="T408" s="125"/>
    </row>
    <row r="409" spans="1:20">
      <c r="A409" s="35"/>
      <c r="B409" s="34"/>
      <c r="C409" s="60"/>
      <c r="D409" s="149"/>
      <c r="E409" s="63"/>
      <c r="F409" s="63"/>
      <c r="G409" s="63"/>
      <c r="H409" s="63"/>
      <c r="I409" s="63"/>
      <c r="J409" s="63"/>
      <c r="Q409" s="125"/>
      <c r="R409" s="37"/>
      <c r="S409" s="63"/>
      <c r="T409" s="125"/>
    </row>
    <row r="410" spans="1:20">
      <c r="A410" s="35"/>
      <c r="B410" s="34"/>
      <c r="C410" s="60"/>
      <c r="D410" s="149"/>
      <c r="E410" s="63"/>
      <c r="F410" s="63"/>
      <c r="G410" s="63"/>
      <c r="H410" s="63"/>
      <c r="I410" s="63"/>
      <c r="J410" s="63"/>
      <c r="Q410" s="125"/>
      <c r="R410" s="37"/>
      <c r="S410" s="63"/>
      <c r="T410" s="125"/>
    </row>
    <row r="411" spans="1:20">
      <c r="A411" s="35"/>
      <c r="B411" s="34"/>
      <c r="C411" s="60"/>
      <c r="D411" s="149"/>
      <c r="E411" s="63"/>
      <c r="F411" s="63"/>
      <c r="G411" s="63"/>
      <c r="H411" s="63"/>
      <c r="I411" s="63"/>
      <c r="J411" s="63"/>
      <c r="Q411" s="125"/>
      <c r="R411" s="37"/>
      <c r="S411" s="63"/>
      <c r="T411" s="125"/>
    </row>
    <row r="412" spans="1:20">
      <c r="A412" s="35"/>
      <c r="B412" s="34"/>
      <c r="C412" s="60"/>
      <c r="D412" s="149"/>
      <c r="E412" s="63"/>
      <c r="F412" s="63"/>
      <c r="G412" s="63"/>
      <c r="H412" s="63"/>
      <c r="I412" s="63"/>
      <c r="J412" s="63"/>
      <c r="Q412" s="125"/>
      <c r="R412" s="37"/>
      <c r="S412" s="63"/>
      <c r="T412" s="125"/>
    </row>
    <row r="413" spans="1:20">
      <c r="A413" s="35"/>
      <c r="B413" s="34"/>
      <c r="C413" s="60"/>
      <c r="D413" s="149"/>
      <c r="E413" s="63"/>
      <c r="F413" s="63"/>
      <c r="G413" s="63"/>
      <c r="H413" s="63"/>
      <c r="I413" s="63"/>
      <c r="J413" s="63"/>
      <c r="Q413" s="125"/>
      <c r="R413" s="37"/>
      <c r="S413" s="63"/>
      <c r="T413" s="125"/>
    </row>
    <row r="414" spans="1:20">
      <c r="A414" s="35"/>
      <c r="B414" s="34"/>
      <c r="C414" s="60"/>
      <c r="D414" s="149"/>
      <c r="E414" s="63"/>
      <c r="F414" s="63"/>
      <c r="G414" s="63"/>
      <c r="H414" s="63"/>
      <c r="I414" s="63"/>
      <c r="J414" s="63"/>
      <c r="Q414" s="125"/>
      <c r="R414" s="37"/>
      <c r="S414" s="63"/>
      <c r="T414" s="125"/>
    </row>
    <row r="415" spans="1:20">
      <c r="A415" s="35"/>
      <c r="B415" s="34"/>
      <c r="C415" s="60"/>
      <c r="D415" s="149"/>
      <c r="E415" s="63"/>
      <c r="F415" s="63"/>
      <c r="G415" s="63"/>
      <c r="H415" s="63"/>
      <c r="I415" s="63"/>
      <c r="J415" s="63"/>
      <c r="Q415" s="125"/>
      <c r="R415" s="37"/>
      <c r="S415" s="63"/>
      <c r="T415" s="125"/>
    </row>
    <row r="416" spans="1:20">
      <c r="A416" s="35"/>
      <c r="B416" s="34"/>
      <c r="C416" s="60"/>
      <c r="D416" s="149"/>
      <c r="E416" s="63"/>
      <c r="F416" s="63"/>
      <c r="G416" s="63"/>
      <c r="H416" s="63"/>
      <c r="I416" s="63"/>
      <c r="J416" s="63"/>
      <c r="Q416" s="125"/>
      <c r="R416" s="37"/>
      <c r="S416" s="63"/>
      <c r="T416" s="125"/>
    </row>
    <row r="417" spans="1:20">
      <c r="A417" s="35"/>
      <c r="B417" s="34"/>
      <c r="C417" s="60"/>
      <c r="D417" s="149"/>
      <c r="E417" s="63"/>
      <c r="F417" s="63"/>
      <c r="G417" s="63"/>
      <c r="H417" s="63"/>
      <c r="I417" s="63"/>
      <c r="J417" s="63"/>
      <c r="Q417" s="125"/>
      <c r="R417" s="37"/>
      <c r="S417" s="63"/>
      <c r="T417" s="125"/>
    </row>
    <row r="418" spans="1:20">
      <c r="A418" s="35"/>
      <c r="B418" s="34"/>
      <c r="C418" s="60"/>
      <c r="D418" s="149"/>
      <c r="E418" s="63"/>
      <c r="F418" s="63"/>
      <c r="G418" s="63"/>
      <c r="H418" s="63"/>
      <c r="I418" s="63"/>
      <c r="J418" s="63"/>
      <c r="Q418" s="125"/>
      <c r="R418" s="37"/>
      <c r="S418" s="63"/>
      <c r="T418" s="125"/>
    </row>
    <row r="419" spans="1:20">
      <c r="A419" s="35"/>
      <c r="B419" s="34"/>
      <c r="C419" s="60"/>
      <c r="D419" s="149"/>
      <c r="E419" s="63"/>
      <c r="F419" s="63"/>
      <c r="G419" s="63"/>
      <c r="H419" s="63"/>
      <c r="I419" s="63"/>
      <c r="J419" s="63"/>
      <c r="Q419" s="125"/>
      <c r="R419" s="37"/>
      <c r="S419" s="63"/>
      <c r="T419" s="125"/>
    </row>
    <row r="420" spans="1:20">
      <c r="A420" s="35"/>
      <c r="B420" s="34"/>
      <c r="C420" s="60"/>
      <c r="D420" s="149"/>
      <c r="E420" s="63"/>
      <c r="F420" s="63"/>
      <c r="G420" s="63"/>
      <c r="H420" s="63"/>
      <c r="I420" s="63"/>
      <c r="J420" s="63"/>
      <c r="Q420" s="125"/>
      <c r="R420" s="37"/>
      <c r="S420" s="63"/>
      <c r="T420" s="125"/>
    </row>
    <row r="421" spans="1:20">
      <c r="A421" s="35"/>
      <c r="B421" s="34"/>
      <c r="C421" s="60"/>
      <c r="D421" s="149"/>
      <c r="E421" s="63"/>
      <c r="F421" s="63"/>
      <c r="G421" s="63"/>
      <c r="H421" s="63"/>
      <c r="I421" s="63"/>
      <c r="J421" s="63"/>
      <c r="Q421" s="125"/>
      <c r="R421" s="37"/>
      <c r="S421" s="63"/>
      <c r="T421" s="125"/>
    </row>
    <row r="422" spans="1:20">
      <c r="A422" s="35"/>
      <c r="B422" s="34"/>
      <c r="C422" s="60"/>
      <c r="D422" s="149"/>
      <c r="E422" s="63"/>
      <c r="F422" s="63"/>
      <c r="G422" s="63"/>
      <c r="H422" s="63"/>
      <c r="I422" s="63"/>
      <c r="J422" s="63"/>
      <c r="Q422" s="125"/>
      <c r="R422" s="37"/>
      <c r="S422" s="63"/>
      <c r="T422" s="125"/>
    </row>
    <row r="423" spans="1:20">
      <c r="A423" s="35"/>
      <c r="B423" s="34"/>
      <c r="C423" s="60"/>
      <c r="D423" s="149"/>
      <c r="E423" s="63"/>
      <c r="F423" s="63"/>
      <c r="G423" s="63"/>
      <c r="H423" s="63"/>
      <c r="I423" s="63"/>
      <c r="J423" s="63"/>
      <c r="Q423" s="125"/>
      <c r="R423" s="37"/>
      <c r="S423" s="63"/>
      <c r="T423" s="125"/>
    </row>
    <row r="424" spans="1:20">
      <c r="A424" s="35"/>
      <c r="B424" s="34"/>
      <c r="C424" s="60"/>
      <c r="D424" s="149"/>
      <c r="E424" s="63"/>
      <c r="F424" s="63"/>
      <c r="G424" s="63"/>
      <c r="H424" s="63"/>
      <c r="I424" s="63"/>
      <c r="J424" s="63"/>
      <c r="Q424" s="125"/>
      <c r="R424" s="37"/>
      <c r="S424" s="63"/>
      <c r="T424" s="125"/>
    </row>
    <row r="425" spans="1:20">
      <c r="A425" s="35"/>
      <c r="B425" s="34"/>
      <c r="C425" s="60"/>
      <c r="D425" s="149"/>
      <c r="E425" s="63"/>
      <c r="F425" s="63"/>
      <c r="G425" s="63"/>
      <c r="H425" s="63"/>
      <c r="I425" s="63"/>
      <c r="J425" s="63"/>
      <c r="Q425" s="125"/>
      <c r="R425" s="37"/>
      <c r="S425" s="63"/>
      <c r="T425" s="125"/>
    </row>
    <row r="426" spans="1:20">
      <c r="A426" s="35"/>
      <c r="B426" s="34"/>
      <c r="C426" s="60"/>
      <c r="D426" s="149"/>
      <c r="E426" s="63"/>
      <c r="F426" s="63"/>
      <c r="G426" s="63"/>
      <c r="H426" s="63"/>
      <c r="I426" s="63"/>
      <c r="J426" s="63"/>
      <c r="Q426" s="125"/>
      <c r="R426" s="37"/>
      <c r="S426" s="63"/>
      <c r="T426" s="125"/>
    </row>
    <row r="427" spans="1:20">
      <c r="A427" s="35"/>
      <c r="B427" s="34"/>
      <c r="C427" s="60"/>
      <c r="D427" s="149"/>
      <c r="E427" s="63"/>
      <c r="F427" s="63"/>
      <c r="G427" s="63"/>
      <c r="H427" s="63"/>
      <c r="I427" s="63"/>
      <c r="J427" s="63"/>
      <c r="Q427" s="125"/>
      <c r="R427" s="37"/>
      <c r="S427" s="63"/>
      <c r="T427" s="125"/>
    </row>
    <row r="428" spans="1:20">
      <c r="A428" s="35"/>
      <c r="B428" s="34"/>
      <c r="C428" s="60"/>
      <c r="D428" s="149"/>
      <c r="E428" s="63"/>
      <c r="F428" s="63"/>
      <c r="G428" s="63"/>
      <c r="H428" s="63"/>
      <c r="I428" s="63"/>
      <c r="J428" s="63"/>
      <c r="Q428" s="125"/>
      <c r="R428" s="37"/>
      <c r="S428" s="63"/>
      <c r="T428" s="125"/>
    </row>
    <row r="429" spans="1:20">
      <c r="A429" s="35"/>
      <c r="B429" s="34"/>
      <c r="C429" s="60"/>
      <c r="D429" s="149"/>
      <c r="E429" s="63"/>
      <c r="F429" s="63"/>
      <c r="G429" s="63"/>
      <c r="H429" s="63"/>
      <c r="I429" s="63"/>
      <c r="J429" s="63"/>
      <c r="Q429" s="125"/>
      <c r="R429" s="37"/>
      <c r="S429" s="63"/>
      <c r="T429" s="125"/>
    </row>
    <row r="430" spans="1:20">
      <c r="A430" s="35"/>
      <c r="B430" s="34"/>
      <c r="C430" s="60"/>
      <c r="D430" s="149"/>
      <c r="E430" s="63"/>
      <c r="F430" s="63"/>
      <c r="G430" s="63"/>
      <c r="H430" s="63"/>
      <c r="I430" s="63"/>
      <c r="J430" s="63"/>
      <c r="Q430" s="125"/>
      <c r="R430" s="37"/>
      <c r="S430" s="63"/>
      <c r="T430" s="125"/>
    </row>
    <row r="431" spans="1:20">
      <c r="A431" s="35"/>
      <c r="B431" s="34"/>
      <c r="C431" s="60"/>
      <c r="D431" s="149"/>
      <c r="E431" s="63"/>
      <c r="F431" s="63"/>
      <c r="G431" s="63"/>
      <c r="H431" s="63"/>
      <c r="I431" s="63"/>
      <c r="J431" s="63"/>
      <c r="Q431" s="125"/>
      <c r="R431" s="37"/>
      <c r="S431" s="63"/>
      <c r="T431" s="125"/>
    </row>
    <row r="432" spans="1:20">
      <c r="A432" s="35"/>
      <c r="B432" s="34"/>
      <c r="C432" s="60"/>
      <c r="D432" s="149"/>
      <c r="E432" s="63"/>
      <c r="F432" s="63"/>
      <c r="G432" s="63"/>
      <c r="H432" s="63"/>
      <c r="I432" s="63"/>
      <c r="J432" s="63"/>
      <c r="Q432" s="125"/>
      <c r="R432" s="37"/>
      <c r="S432" s="63"/>
      <c r="T432" s="125"/>
    </row>
    <row r="433" spans="1:20">
      <c r="A433" s="35"/>
      <c r="B433" s="34"/>
      <c r="C433" s="60"/>
      <c r="D433" s="149"/>
      <c r="E433" s="63"/>
      <c r="F433" s="63"/>
      <c r="G433" s="63"/>
      <c r="H433" s="63"/>
      <c r="I433" s="63"/>
      <c r="J433" s="63"/>
      <c r="Q433" s="125"/>
      <c r="R433" s="37"/>
      <c r="S433" s="63"/>
      <c r="T433" s="125"/>
    </row>
    <row r="434" spans="1:20">
      <c r="A434" s="35"/>
      <c r="B434" s="34"/>
      <c r="C434" s="60"/>
      <c r="D434" s="149"/>
      <c r="E434" s="63"/>
      <c r="F434" s="63"/>
      <c r="G434" s="63"/>
      <c r="H434" s="63"/>
      <c r="I434" s="63"/>
      <c r="J434" s="63"/>
      <c r="Q434" s="125"/>
      <c r="R434" s="37"/>
      <c r="S434" s="63"/>
      <c r="T434" s="125"/>
    </row>
    <row r="435" spans="1:20">
      <c r="A435" s="35"/>
      <c r="B435" s="34"/>
      <c r="C435" s="60"/>
      <c r="D435" s="149"/>
      <c r="E435" s="63"/>
      <c r="F435" s="63"/>
      <c r="G435" s="63"/>
      <c r="H435" s="63"/>
      <c r="I435" s="63"/>
      <c r="J435" s="63"/>
      <c r="Q435" s="125"/>
      <c r="R435" s="37"/>
      <c r="S435" s="63"/>
      <c r="T435" s="125"/>
    </row>
    <row r="436" spans="1:20">
      <c r="A436" s="35"/>
      <c r="B436" s="34"/>
      <c r="C436" s="60"/>
      <c r="D436" s="149"/>
      <c r="E436" s="63"/>
      <c r="F436" s="63"/>
      <c r="G436" s="63"/>
      <c r="H436" s="63"/>
      <c r="I436" s="63"/>
      <c r="J436" s="63"/>
      <c r="Q436" s="125"/>
      <c r="R436" s="37"/>
      <c r="S436" s="63"/>
      <c r="T436" s="125"/>
    </row>
    <row r="437" spans="1:20">
      <c r="A437" s="35"/>
      <c r="B437" s="34"/>
      <c r="C437" s="60"/>
      <c r="D437" s="149"/>
      <c r="E437" s="63"/>
      <c r="F437" s="63"/>
      <c r="G437" s="63"/>
      <c r="H437" s="63"/>
      <c r="I437" s="63"/>
      <c r="J437" s="63"/>
      <c r="Q437" s="125"/>
      <c r="R437" s="37"/>
      <c r="S437" s="63"/>
      <c r="T437" s="125"/>
    </row>
    <row r="438" spans="1:20">
      <c r="A438" s="35"/>
      <c r="B438" s="34"/>
      <c r="C438" s="60"/>
      <c r="D438" s="149"/>
      <c r="E438" s="63"/>
      <c r="F438" s="63"/>
      <c r="G438" s="63"/>
      <c r="H438" s="63"/>
      <c r="I438" s="63"/>
      <c r="J438" s="63"/>
      <c r="Q438" s="125"/>
      <c r="R438" s="37"/>
      <c r="S438" s="63"/>
      <c r="T438" s="125"/>
    </row>
    <row r="439" spans="1:20">
      <c r="A439" s="35"/>
      <c r="B439" s="34"/>
      <c r="C439" s="60"/>
      <c r="D439" s="149"/>
      <c r="E439" s="63"/>
      <c r="F439" s="63"/>
      <c r="G439" s="63"/>
      <c r="H439" s="63"/>
      <c r="I439" s="63"/>
      <c r="J439" s="63"/>
      <c r="Q439" s="125"/>
      <c r="R439" s="37"/>
      <c r="S439" s="63"/>
      <c r="T439" s="125"/>
    </row>
    <row r="440" spans="1:20">
      <c r="A440" s="35"/>
      <c r="B440" s="34"/>
      <c r="C440" s="60"/>
      <c r="D440" s="149"/>
      <c r="E440" s="63"/>
      <c r="F440" s="63"/>
      <c r="G440" s="63"/>
      <c r="H440" s="63"/>
      <c r="I440" s="63"/>
      <c r="J440" s="63"/>
      <c r="Q440" s="125"/>
      <c r="R440" s="37"/>
      <c r="S440" s="63"/>
      <c r="T440" s="125"/>
    </row>
    <row r="441" spans="1:20">
      <c r="A441" s="35"/>
      <c r="B441" s="34"/>
      <c r="C441" s="60"/>
      <c r="D441" s="149"/>
      <c r="E441" s="63"/>
      <c r="F441" s="63"/>
      <c r="G441" s="63"/>
      <c r="H441" s="63"/>
      <c r="I441" s="63"/>
      <c r="J441" s="63"/>
      <c r="Q441" s="125"/>
      <c r="R441" s="37"/>
      <c r="S441" s="63"/>
      <c r="T441" s="125"/>
    </row>
    <row r="442" spans="1:20">
      <c r="A442" s="35"/>
      <c r="B442" s="34"/>
      <c r="C442" s="60"/>
      <c r="D442" s="149"/>
      <c r="E442" s="63"/>
      <c r="F442" s="63"/>
      <c r="G442" s="63"/>
      <c r="H442" s="63"/>
      <c r="I442" s="63"/>
      <c r="J442" s="63"/>
      <c r="Q442" s="125"/>
      <c r="R442" s="37"/>
      <c r="S442" s="63"/>
      <c r="T442" s="125"/>
    </row>
    <row r="443" spans="1:20">
      <c r="A443" s="35"/>
      <c r="B443" s="34"/>
      <c r="C443" s="60"/>
      <c r="D443" s="149"/>
      <c r="E443" s="63"/>
      <c r="F443" s="63"/>
      <c r="G443" s="63"/>
      <c r="H443" s="63"/>
      <c r="I443" s="63"/>
      <c r="J443" s="63"/>
      <c r="Q443" s="125"/>
      <c r="R443" s="37"/>
      <c r="S443" s="63"/>
      <c r="T443" s="125"/>
    </row>
    <row r="444" spans="1:20">
      <c r="A444" s="35"/>
      <c r="B444" s="34"/>
      <c r="C444" s="60"/>
      <c r="D444" s="149"/>
      <c r="E444" s="63"/>
      <c r="F444" s="63"/>
      <c r="G444" s="63"/>
      <c r="H444" s="63"/>
      <c r="I444" s="63"/>
      <c r="J444" s="63"/>
      <c r="Q444" s="125"/>
      <c r="R444" s="37"/>
      <c r="S444" s="63"/>
      <c r="T444" s="125"/>
    </row>
    <row r="445" spans="1:20">
      <c r="A445" s="35"/>
      <c r="B445" s="34"/>
      <c r="C445" s="60"/>
      <c r="D445" s="149"/>
      <c r="E445" s="63"/>
      <c r="F445" s="63"/>
      <c r="G445" s="63"/>
      <c r="H445" s="63"/>
      <c r="I445" s="63"/>
      <c r="J445" s="63"/>
      <c r="Q445" s="125"/>
      <c r="R445" s="37"/>
      <c r="S445" s="63"/>
      <c r="T445" s="125"/>
    </row>
    <row r="446" spans="1:20">
      <c r="A446" s="35"/>
      <c r="B446" s="34"/>
      <c r="C446" s="60"/>
      <c r="D446" s="149"/>
      <c r="E446" s="63"/>
      <c r="F446" s="63"/>
      <c r="G446" s="63"/>
      <c r="H446" s="63"/>
      <c r="I446" s="63"/>
      <c r="J446" s="63"/>
      <c r="Q446" s="125"/>
      <c r="R446" s="37"/>
      <c r="S446" s="63"/>
      <c r="T446" s="125"/>
    </row>
    <row r="447" spans="1:20">
      <c r="A447" s="35"/>
      <c r="B447" s="34"/>
      <c r="C447" s="60"/>
      <c r="D447" s="149"/>
      <c r="E447" s="63"/>
      <c r="F447" s="63"/>
      <c r="G447" s="63"/>
      <c r="H447" s="63"/>
      <c r="I447" s="63"/>
      <c r="J447" s="63"/>
      <c r="Q447" s="125"/>
      <c r="R447" s="37"/>
      <c r="S447" s="63"/>
      <c r="T447" s="125"/>
    </row>
    <row r="448" spans="1:20">
      <c r="A448" s="35"/>
      <c r="B448" s="34"/>
      <c r="C448" s="60"/>
      <c r="D448" s="149"/>
      <c r="E448" s="63"/>
      <c r="F448" s="63"/>
      <c r="G448" s="63"/>
      <c r="H448" s="63"/>
      <c r="I448" s="63"/>
      <c r="J448" s="63"/>
      <c r="Q448" s="125"/>
      <c r="R448" s="37"/>
      <c r="S448" s="63"/>
      <c r="T448" s="125"/>
    </row>
    <row r="449" spans="1:20">
      <c r="A449" s="35"/>
      <c r="B449" s="34"/>
      <c r="C449" s="60"/>
      <c r="D449" s="149"/>
      <c r="E449" s="63"/>
      <c r="F449" s="63"/>
      <c r="G449" s="63"/>
      <c r="H449" s="63"/>
      <c r="I449" s="63"/>
      <c r="J449" s="63"/>
      <c r="Q449" s="125"/>
      <c r="R449" s="37"/>
      <c r="S449" s="63"/>
      <c r="T449" s="125"/>
    </row>
    <row r="450" spans="1:20">
      <c r="A450" s="35"/>
      <c r="B450" s="34"/>
      <c r="C450" s="60"/>
      <c r="D450" s="149"/>
      <c r="E450" s="63"/>
      <c r="F450" s="63"/>
      <c r="G450" s="63"/>
      <c r="H450" s="63"/>
      <c r="I450" s="63"/>
      <c r="J450" s="63"/>
      <c r="Q450" s="125"/>
      <c r="R450" s="37"/>
      <c r="S450" s="63"/>
      <c r="T450" s="125"/>
    </row>
    <row r="451" spans="1:20">
      <c r="A451" s="35"/>
      <c r="B451" s="34"/>
      <c r="C451" s="60"/>
      <c r="D451" s="149"/>
      <c r="E451" s="63"/>
      <c r="F451" s="63"/>
      <c r="G451" s="63"/>
      <c r="H451" s="63"/>
      <c r="I451" s="63"/>
      <c r="J451" s="63"/>
      <c r="Q451" s="125"/>
      <c r="R451" s="37"/>
      <c r="S451" s="63"/>
      <c r="T451" s="125"/>
    </row>
    <row r="452" spans="1:20">
      <c r="A452" s="35"/>
      <c r="B452" s="34"/>
      <c r="C452" s="60"/>
      <c r="D452" s="149"/>
      <c r="E452" s="63"/>
      <c r="F452" s="63"/>
      <c r="G452" s="63"/>
      <c r="H452" s="63"/>
      <c r="I452" s="63"/>
      <c r="J452" s="63"/>
      <c r="Q452" s="125"/>
      <c r="R452" s="37"/>
      <c r="S452" s="63"/>
      <c r="T452" s="125"/>
    </row>
    <row r="453" spans="1:20">
      <c r="A453" s="35"/>
      <c r="B453" s="34"/>
      <c r="C453" s="60"/>
      <c r="D453" s="149"/>
      <c r="E453" s="63"/>
      <c r="F453" s="63"/>
      <c r="G453" s="63"/>
      <c r="H453" s="63"/>
      <c r="I453" s="63"/>
      <c r="J453" s="63"/>
      <c r="Q453" s="125"/>
      <c r="R453" s="37"/>
      <c r="S453" s="63"/>
      <c r="T453" s="125"/>
    </row>
    <row r="454" spans="1:20">
      <c r="A454" s="35"/>
      <c r="B454" s="34"/>
      <c r="C454" s="60"/>
      <c r="D454" s="149"/>
      <c r="E454" s="63"/>
      <c r="F454" s="63"/>
      <c r="G454" s="63"/>
      <c r="H454" s="63"/>
      <c r="I454" s="63"/>
      <c r="J454" s="63"/>
      <c r="Q454" s="125"/>
      <c r="R454" s="37"/>
      <c r="S454" s="63"/>
      <c r="T454" s="125"/>
    </row>
    <row r="455" spans="1:20">
      <c r="A455" s="35"/>
      <c r="B455" s="34"/>
      <c r="C455" s="60"/>
      <c r="D455" s="149"/>
      <c r="E455" s="63"/>
      <c r="F455" s="63"/>
      <c r="G455" s="63"/>
      <c r="H455" s="63"/>
      <c r="I455" s="63"/>
      <c r="J455" s="63"/>
      <c r="Q455" s="125"/>
      <c r="R455" s="37"/>
      <c r="S455" s="63"/>
      <c r="T455" s="125"/>
    </row>
    <row r="456" spans="1:20">
      <c r="A456" s="35"/>
      <c r="B456" s="34"/>
      <c r="C456" s="60"/>
      <c r="D456" s="149"/>
      <c r="E456" s="63"/>
      <c r="F456" s="63"/>
      <c r="G456" s="63"/>
      <c r="H456" s="63"/>
      <c r="I456" s="63"/>
      <c r="J456" s="63"/>
      <c r="Q456" s="125"/>
      <c r="R456" s="37"/>
      <c r="S456" s="63"/>
      <c r="T456" s="125"/>
    </row>
    <row r="457" spans="1:20">
      <c r="A457" s="35"/>
      <c r="B457" s="34"/>
      <c r="C457" s="60"/>
      <c r="D457" s="149"/>
      <c r="E457" s="63"/>
      <c r="F457" s="63"/>
      <c r="G457" s="63"/>
      <c r="H457" s="63"/>
      <c r="I457" s="63"/>
      <c r="J457" s="63"/>
      <c r="Q457" s="125"/>
      <c r="R457" s="37"/>
      <c r="S457" s="63"/>
      <c r="T457" s="125"/>
    </row>
    <row r="458" spans="1:20">
      <c r="A458" s="35"/>
      <c r="B458" s="34"/>
      <c r="C458" s="60"/>
      <c r="D458" s="149"/>
      <c r="E458" s="63"/>
      <c r="F458" s="63"/>
      <c r="G458" s="63"/>
      <c r="H458" s="63"/>
      <c r="I458" s="63"/>
      <c r="J458" s="63"/>
      <c r="Q458" s="125"/>
      <c r="R458" s="37"/>
      <c r="S458" s="63"/>
      <c r="T458" s="125"/>
    </row>
    <row r="459" spans="1:20">
      <c r="A459" s="35"/>
      <c r="B459" s="34"/>
      <c r="C459" s="60"/>
      <c r="D459" s="149"/>
      <c r="E459" s="63"/>
      <c r="F459" s="63"/>
      <c r="G459" s="63"/>
      <c r="H459" s="63"/>
      <c r="I459" s="63"/>
      <c r="J459" s="63"/>
      <c r="Q459" s="125"/>
      <c r="R459" s="37"/>
      <c r="S459" s="63"/>
      <c r="T459" s="125"/>
    </row>
    <row r="460" spans="1:20">
      <c r="A460" s="35"/>
      <c r="B460" s="34"/>
      <c r="C460" s="60"/>
      <c r="D460" s="149"/>
      <c r="E460" s="63"/>
      <c r="F460" s="63"/>
      <c r="G460" s="63"/>
      <c r="H460" s="63"/>
      <c r="I460" s="63"/>
      <c r="J460" s="63"/>
      <c r="Q460" s="125"/>
      <c r="R460" s="37"/>
      <c r="S460" s="63"/>
      <c r="T460" s="125"/>
    </row>
    <row r="461" spans="1:20">
      <c r="A461" s="35"/>
      <c r="B461" s="34"/>
      <c r="C461" s="60"/>
      <c r="D461" s="149"/>
      <c r="E461" s="63"/>
      <c r="F461" s="63"/>
      <c r="G461" s="63"/>
      <c r="H461" s="63"/>
      <c r="I461" s="63"/>
      <c r="J461" s="63"/>
      <c r="Q461" s="125"/>
      <c r="R461" s="37"/>
      <c r="S461" s="63"/>
      <c r="T461" s="125"/>
    </row>
    <row r="462" spans="1:20">
      <c r="A462" s="35"/>
      <c r="B462" s="34"/>
      <c r="C462" s="60"/>
      <c r="D462" s="149"/>
      <c r="E462" s="63"/>
      <c r="F462" s="63"/>
      <c r="G462" s="63"/>
      <c r="H462" s="63"/>
      <c r="I462" s="63"/>
      <c r="J462" s="63"/>
      <c r="Q462" s="125"/>
      <c r="R462" s="37"/>
      <c r="S462" s="63"/>
      <c r="T462" s="125"/>
    </row>
    <row r="463" spans="1:20">
      <c r="A463" s="35"/>
      <c r="B463" s="34"/>
      <c r="C463" s="60"/>
      <c r="D463" s="149"/>
      <c r="E463" s="63"/>
      <c r="F463" s="63"/>
      <c r="G463" s="63"/>
      <c r="H463" s="63"/>
      <c r="I463" s="63"/>
      <c r="J463" s="63"/>
      <c r="Q463" s="125"/>
      <c r="R463" s="37"/>
      <c r="S463" s="63"/>
      <c r="T463" s="125"/>
    </row>
    <row r="464" spans="1:20">
      <c r="A464" s="35"/>
      <c r="B464" s="34"/>
      <c r="C464" s="60"/>
      <c r="D464" s="149"/>
      <c r="E464" s="63"/>
      <c r="F464" s="63"/>
      <c r="G464" s="63"/>
      <c r="H464" s="63"/>
      <c r="I464" s="63"/>
      <c r="J464" s="63"/>
      <c r="Q464" s="125"/>
      <c r="R464" s="37"/>
      <c r="S464" s="63"/>
      <c r="T464" s="125"/>
    </row>
    <row r="465" spans="1:20">
      <c r="A465" s="35"/>
      <c r="B465" s="34"/>
      <c r="C465" s="60"/>
      <c r="D465" s="149"/>
      <c r="E465" s="63"/>
      <c r="F465" s="63"/>
      <c r="G465" s="63"/>
      <c r="H465" s="63"/>
      <c r="I465" s="63"/>
      <c r="J465" s="63"/>
      <c r="Q465" s="125"/>
      <c r="R465" s="37"/>
      <c r="S465" s="63"/>
      <c r="T465" s="125"/>
    </row>
    <row r="466" spans="1:20">
      <c r="A466" s="35"/>
      <c r="B466" s="34"/>
      <c r="C466" s="60"/>
      <c r="D466" s="149"/>
      <c r="E466" s="63"/>
      <c r="F466" s="63"/>
      <c r="G466" s="63"/>
      <c r="H466" s="63"/>
      <c r="I466" s="63"/>
      <c r="J466" s="63"/>
      <c r="Q466" s="125"/>
      <c r="R466" s="37"/>
      <c r="S466" s="63"/>
      <c r="T466" s="125"/>
    </row>
    <row r="467" spans="1:20">
      <c r="A467" s="35"/>
      <c r="B467" s="34"/>
      <c r="C467" s="60"/>
      <c r="D467" s="149"/>
      <c r="E467" s="63"/>
      <c r="F467" s="63"/>
      <c r="G467" s="63"/>
      <c r="H467" s="63"/>
      <c r="I467" s="63"/>
      <c r="J467" s="63"/>
      <c r="Q467" s="125"/>
      <c r="R467" s="37"/>
      <c r="S467" s="63"/>
      <c r="T467" s="125"/>
    </row>
    <row r="468" spans="1:20">
      <c r="A468" s="35"/>
      <c r="B468" s="34"/>
      <c r="C468" s="60"/>
      <c r="D468" s="149"/>
      <c r="E468" s="63"/>
      <c r="F468" s="63"/>
      <c r="G468" s="63"/>
      <c r="H468" s="63"/>
      <c r="I468" s="63"/>
      <c r="J468" s="63"/>
      <c r="Q468" s="125"/>
      <c r="R468" s="37"/>
      <c r="S468" s="63"/>
      <c r="T468" s="125"/>
    </row>
    <row r="469" spans="1:20">
      <c r="A469" s="35"/>
      <c r="B469" s="34"/>
      <c r="C469" s="60"/>
      <c r="D469" s="149"/>
      <c r="E469" s="63"/>
      <c r="F469" s="63"/>
      <c r="G469" s="63"/>
      <c r="H469" s="63"/>
      <c r="I469" s="63"/>
      <c r="J469" s="63"/>
      <c r="Q469" s="125"/>
      <c r="R469" s="37"/>
      <c r="S469" s="63"/>
      <c r="T469" s="125"/>
    </row>
    <row r="470" spans="1:20">
      <c r="A470" s="35"/>
      <c r="B470" s="34"/>
      <c r="C470" s="60"/>
      <c r="D470" s="149"/>
      <c r="E470" s="63"/>
      <c r="F470" s="63"/>
      <c r="G470" s="63"/>
      <c r="H470" s="63"/>
      <c r="I470" s="63"/>
      <c r="J470" s="63"/>
      <c r="Q470" s="125"/>
      <c r="R470" s="37"/>
      <c r="S470" s="63"/>
      <c r="T470" s="125"/>
    </row>
    <row r="471" spans="1:20">
      <c r="A471" s="35"/>
      <c r="B471" s="34"/>
      <c r="C471" s="60"/>
      <c r="D471" s="149"/>
      <c r="E471" s="63"/>
      <c r="F471" s="63"/>
      <c r="G471" s="63"/>
      <c r="H471" s="63"/>
      <c r="I471" s="63"/>
      <c r="J471" s="63"/>
      <c r="Q471" s="125"/>
      <c r="R471" s="37"/>
      <c r="S471" s="63"/>
      <c r="T471" s="125"/>
    </row>
    <row r="472" spans="1:20">
      <c r="A472" s="35"/>
      <c r="B472" s="34"/>
      <c r="C472" s="60"/>
      <c r="D472" s="149"/>
      <c r="E472" s="63"/>
      <c r="F472" s="63"/>
      <c r="G472" s="63"/>
      <c r="H472" s="63"/>
      <c r="I472" s="63"/>
      <c r="J472" s="63"/>
      <c r="Q472" s="125"/>
      <c r="R472" s="37"/>
      <c r="S472" s="63"/>
      <c r="T472" s="125"/>
    </row>
    <row r="473" spans="1:20">
      <c r="A473" s="35"/>
      <c r="B473" s="34"/>
      <c r="C473" s="60"/>
      <c r="D473" s="149"/>
      <c r="E473" s="63"/>
      <c r="F473" s="63"/>
      <c r="G473" s="63"/>
      <c r="H473" s="63"/>
      <c r="I473" s="63"/>
      <c r="J473" s="63"/>
      <c r="Q473" s="125"/>
      <c r="R473" s="37"/>
      <c r="S473" s="63"/>
      <c r="T473" s="125"/>
    </row>
    <row r="474" spans="1:20">
      <c r="A474" s="35"/>
      <c r="B474" s="34"/>
      <c r="C474" s="60"/>
      <c r="D474" s="149"/>
      <c r="E474" s="63"/>
      <c r="F474" s="63"/>
      <c r="G474" s="63"/>
      <c r="H474" s="63"/>
      <c r="I474" s="63"/>
      <c r="J474" s="63"/>
      <c r="Q474" s="125"/>
      <c r="R474" s="37"/>
      <c r="S474" s="63"/>
      <c r="T474" s="125"/>
    </row>
    <row r="475" spans="1:20">
      <c r="A475" s="35"/>
      <c r="B475" s="34"/>
      <c r="C475" s="60"/>
      <c r="D475" s="149"/>
      <c r="E475" s="63"/>
      <c r="F475" s="63"/>
      <c r="G475" s="63"/>
      <c r="H475" s="63"/>
      <c r="I475" s="63"/>
      <c r="J475" s="63"/>
      <c r="Q475" s="125"/>
      <c r="R475" s="37"/>
      <c r="S475" s="63"/>
      <c r="T475" s="125"/>
    </row>
    <row r="476" spans="1:20">
      <c r="A476" s="35"/>
      <c r="B476" s="34"/>
      <c r="C476" s="60"/>
      <c r="D476" s="149"/>
      <c r="E476" s="63"/>
      <c r="F476" s="63"/>
      <c r="G476" s="63"/>
      <c r="H476" s="63"/>
      <c r="I476" s="63"/>
      <c r="J476" s="63"/>
      <c r="Q476" s="125"/>
      <c r="R476" s="37"/>
      <c r="S476" s="63"/>
      <c r="T476" s="125"/>
    </row>
    <row r="477" spans="1:20">
      <c r="A477" s="35"/>
      <c r="B477" s="34"/>
      <c r="C477" s="60"/>
      <c r="D477" s="149"/>
      <c r="E477" s="63"/>
      <c r="F477" s="63"/>
      <c r="G477" s="63"/>
      <c r="H477" s="63"/>
      <c r="I477" s="63"/>
      <c r="J477" s="63"/>
      <c r="Q477" s="125"/>
      <c r="R477" s="37"/>
      <c r="S477" s="63"/>
      <c r="T477" s="125"/>
    </row>
    <row r="478" spans="1:20">
      <c r="A478" s="35"/>
      <c r="B478" s="34"/>
      <c r="C478" s="60"/>
      <c r="D478" s="149"/>
      <c r="E478" s="63"/>
      <c r="F478" s="63"/>
      <c r="G478" s="63"/>
      <c r="H478" s="63"/>
      <c r="I478" s="63"/>
      <c r="J478" s="63"/>
      <c r="Q478" s="125"/>
      <c r="R478" s="37"/>
      <c r="S478" s="63"/>
      <c r="T478" s="125"/>
    </row>
    <row r="479" spans="1:20">
      <c r="A479" s="35"/>
      <c r="B479" s="34"/>
      <c r="C479" s="60"/>
      <c r="D479" s="149"/>
      <c r="E479" s="63"/>
      <c r="F479" s="63"/>
      <c r="G479" s="63"/>
      <c r="H479" s="63"/>
      <c r="I479" s="63"/>
      <c r="J479" s="63"/>
      <c r="Q479" s="125"/>
      <c r="R479" s="37"/>
      <c r="S479" s="63"/>
      <c r="T479" s="125"/>
    </row>
    <row r="480" spans="1:20">
      <c r="A480" s="35"/>
      <c r="B480" s="34"/>
      <c r="C480" s="60"/>
      <c r="D480" s="149"/>
      <c r="E480" s="63"/>
      <c r="F480" s="63"/>
      <c r="G480" s="63"/>
      <c r="H480" s="63"/>
      <c r="I480" s="63"/>
      <c r="J480" s="63"/>
      <c r="Q480" s="125"/>
      <c r="R480" s="37"/>
      <c r="S480" s="63"/>
      <c r="T480" s="125"/>
    </row>
    <row r="481" spans="1:20">
      <c r="A481" s="35"/>
      <c r="B481" s="34"/>
      <c r="C481" s="60"/>
      <c r="D481" s="149"/>
      <c r="E481" s="63"/>
      <c r="F481" s="63"/>
      <c r="G481" s="63"/>
      <c r="H481" s="63"/>
      <c r="I481" s="63"/>
      <c r="J481" s="63"/>
      <c r="Q481" s="125"/>
      <c r="R481" s="37"/>
      <c r="S481" s="63"/>
      <c r="T481" s="125"/>
    </row>
    <row r="482" spans="1:20">
      <c r="A482" s="35"/>
      <c r="B482" s="34"/>
      <c r="C482" s="60"/>
      <c r="D482" s="149"/>
      <c r="E482" s="63"/>
      <c r="F482" s="63"/>
      <c r="G482" s="63"/>
      <c r="H482" s="63"/>
      <c r="I482" s="63"/>
      <c r="J482" s="63"/>
      <c r="Q482" s="125"/>
      <c r="R482" s="37"/>
      <c r="S482" s="63"/>
      <c r="T482" s="125"/>
    </row>
    <row r="483" spans="1:20">
      <c r="A483" s="35"/>
      <c r="B483" s="34"/>
      <c r="C483" s="60"/>
      <c r="D483" s="149"/>
      <c r="E483" s="63"/>
      <c r="F483" s="63"/>
      <c r="G483" s="63"/>
      <c r="H483" s="63"/>
      <c r="I483" s="63"/>
      <c r="J483" s="63"/>
      <c r="Q483" s="125"/>
      <c r="R483" s="37"/>
      <c r="S483" s="63"/>
      <c r="T483" s="125"/>
    </row>
    <row r="484" spans="1:20">
      <c r="A484" s="35"/>
      <c r="B484" s="34"/>
      <c r="C484" s="60"/>
      <c r="D484" s="149"/>
      <c r="E484" s="63"/>
      <c r="F484" s="63"/>
      <c r="G484" s="63"/>
      <c r="H484" s="63"/>
      <c r="I484" s="63"/>
      <c r="J484" s="63"/>
      <c r="Q484" s="125"/>
      <c r="R484" s="37"/>
      <c r="S484" s="63"/>
      <c r="T484" s="125"/>
    </row>
    <row r="485" spans="1:20">
      <c r="A485" s="35"/>
      <c r="B485" s="34"/>
      <c r="C485" s="60"/>
      <c r="D485" s="149"/>
      <c r="E485" s="63"/>
      <c r="F485" s="63"/>
      <c r="G485" s="63"/>
      <c r="H485" s="63"/>
      <c r="I485" s="63"/>
      <c r="J485" s="63"/>
      <c r="Q485" s="125"/>
      <c r="R485" s="37"/>
      <c r="S485" s="63"/>
      <c r="T485" s="125"/>
    </row>
    <row r="486" spans="1:20">
      <c r="A486" s="35"/>
      <c r="B486" s="34"/>
      <c r="C486" s="60"/>
      <c r="D486" s="149"/>
      <c r="E486" s="63"/>
      <c r="F486" s="63"/>
      <c r="G486" s="63"/>
      <c r="H486" s="63"/>
      <c r="I486" s="63"/>
      <c r="J486" s="63"/>
      <c r="Q486" s="125"/>
      <c r="R486" s="37"/>
      <c r="S486" s="63"/>
      <c r="T486" s="125"/>
    </row>
    <row r="487" spans="1:20">
      <c r="A487" s="35"/>
      <c r="B487" s="34"/>
      <c r="C487" s="60"/>
      <c r="D487" s="149"/>
      <c r="E487" s="63"/>
      <c r="F487" s="63"/>
      <c r="G487" s="63"/>
      <c r="H487" s="63"/>
      <c r="I487" s="63"/>
      <c r="J487" s="63"/>
      <c r="Q487" s="125"/>
      <c r="R487" s="37"/>
      <c r="S487" s="63"/>
      <c r="T487" s="125"/>
    </row>
    <row r="488" spans="1:20">
      <c r="A488" s="35"/>
      <c r="B488" s="34"/>
      <c r="C488" s="60"/>
      <c r="D488" s="149"/>
      <c r="E488" s="63"/>
      <c r="F488" s="63"/>
      <c r="G488" s="63"/>
      <c r="H488" s="63"/>
      <c r="I488" s="63"/>
      <c r="J488" s="63"/>
      <c r="Q488" s="125"/>
      <c r="R488" s="37"/>
      <c r="S488" s="63"/>
      <c r="T488" s="125"/>
    </row>
    <row r="489" spans="1:20">
      <c r="A489" s="35"/>
      <c r="B489" s="34"/>
      <c r="C489" s="60"/>
      <c r="D489" s="149"/>
      <c r="E489" s="63"/>
      <c r="F489" s="63"/>
      <c r="G489" s="63"/>
      <c r="H489" s="63"/>
      <c r="I489" s="63"/>
      <c r="J489" s="63"/>
      <c r="Q489" s="125"/>
      <c r="R489" s="37"/>
      <c r="S489" s="63"/>
      <c r="T489" s="125"/>
    </row>
    <row r="490" spans="1:20">
      <c r="A490" s="35"/>
      <c r="B490" s="34"/>
      <c r="C490" s="60"/>
      <c r="D490" s="149"/>
      <c r="E490" s="63"/>
      <c r="F490" s="63"/>
      <c r="G490" s="63"/>
      <c r="H490" s="63"/>
      <c r="I490" s="63"/>
      <c r="J490" s="63"/>
      <c r="Q490" s="125"/>
      <c r="R490" s="37"/>
      <c r="S490" s="63"/>
      <c r="T490" s="125"/>
    </row>
    <row r="491" spans="1:20">
      <c r="A491" s="35"/>
      <c r="B491" s="34"/>
      <c r="C491" s="60"/>
      <c r="D491" s="149"/>
      <c r="E491" s="63"/>
      <c r="F491" s="63"/>
      <c r="G491" s="63"/>
      <c r="H491" s="63"/>
      <c r="I491" s="63"/>
      <c r="J491" s="63"/>
      <c r="Q491" s="125"/>
      <c r="R491" s="37"/>
      <c r="S491" s="63"/>
      <c r="T491" s="125"/>
    </row>
    <row r="492" spans="1:20">
      <c r="A492" s="35"/>
      <c r="B492" s="34"/>
      <c r="C492" s="60"/>
      <c r="D492" s="149"/>
      <c r="E492" s="63"/>
      <c r="F492" s="63"/>
      <c r="G492" s="63"/>
      <c r="H492" s="63"/>
      <c r="I492" s="63"/>
      <c r="J492" s="63"/>
      <c r="Q492" s="125"/>
      <c r="R492" s="37"/>
      <c r="S492" s="63"/>
      <c r="T492" s="125"/>
    </row>
    <row r="493" spans="1:20">
      <c r="A493" s="35"/>
      <c r="B493" s="34"/>
      <c r="C493" s="60"/>
      <c r="D493" s="149"/>
      <c r="E493" s="63"/>
      <c r="F493" s="63"/>
      <c r="G493" s="63"/>
      <c r="H493" s="63"/>
      <c r="I493" s="63"/>
      <c r="J493" s="63"/>
      <c r="Q493" s="125"/>
      <c r="R493" s="37"/>
      <c r="S493" s="63"/>
      <c r="T493" s="125"/>
    </row>
    <row r="494" spans="1:20">
      <c r="A494" s="35"/>
      <c r="B494" s="34"/>
      <c r="C494" s="60"/>
      <c r="D494" s="149"/>
      <c r="E494" s="63"/>
      <c r="F494" s="63"/>
      <c r="G494" s="63"/>
      <c r="H494" s="63"/>
      <c r="I494" s="63"/>
      <c r="J494" s="63"/>
      <c r="Q494" s="125"/>
      <c r="R494" s="37"/>
      <c r="S494" s="63"/>
      <c r="T494" s="125"/>
    </row>
    <row r="495" spans="1:20">
      <c r="A495" s="35"/>
      <c r="B495" s="34"/>
      <c r="C495" s="60"/>
      <c r="D495" s="149"/>
      <c r="E495" s="63"/>
      <c r="F495" s="63"/>
      <c r="G495" s="63"/>
      <c r="H495" s="63"/>
      <c r="I495" s="63"/>
      <c r="J495" s="63"/>
      <c r="Q495" s="125"/>
      <c r="R495" s="37"/>
      <c r="S495" s="63"/>
      <c r="T495" s="125"/>
    </row>
    <row r="496" spans="1:20">
      <c r="A496" s="35"/>
      <c r="B496" s="34"/>
      <c r="C496" s="60"/>
      <c r="D496" s="149"/>
      <c r="E496" s="63"/>
      <c r="F496" s="63"/>
      <c r="G496" s="63"/>
      <c r="H496" s="63"/>
      <c r="I496" s="63"/>
      <c r="J496" s="63"/>
      <c r="Q496" s="125"/>
      <c r="R496" s="37"/>
      <c r="S496" s="63"/>
      <c r="T496" s="125"/>
    </row>
    <row r="497" spans="1:20">
      <c r="A497" s="35"/>
      <c r="B497" s="34"/>
      <c r="C497" s="60"/>
      <c r="D497" s="149"/>
      <c r="E497" s="63"/>
      <c r="F497" s="63"/>
      <c r="G497" s="63"/>
      <c r="H497" s="63"/>
      <c r="I497" s="63"/>
      <c r="J497" s="63"/>
      <c r="Q497" s="125"/>
      <c r="R497" s="37"/>
      <c r="S497" s="63"/>
      <c r="T497" s="125"/>
    </row>
    <row r="498" spans="1:20">
      <c r="A498" s="35"/>
      <c r="B498" s="34"/>
      <c r="C498" s="60"/>
      <c r="D498" s="149"/>
      <c r="E498" s="63"/>
      <c r="F498" s="63"/>
      <c r="G498" s="63"/>
      <c r="H498" s="63"/>
      <c r="I498" s="63"/>
      <c r="J498" s="63"/>
      <c r="Q498" s="125"/>
      <c r="R498" s="37"/>
      <c r="S498" s="63"/>
      <c r="T498" s="125"/>
    </row>
    <row r="499" spans="1:20">
      <c r="A499" s="35"/>
      <c r="B499" s="34"/>
      <c r="C499" s="60"/>
      <c r="D499" s="149"/>
      <c r="E499" s="63"/>
      <c r="F499" s="63"/>
      <c r="G499" s="63"/>
      <c r="H499" s="63"/>
      <c r="I499" s="63"/>
      <c r="J499" s="63"/>
      <c r="Q499" s="125"/>
      <c r="R499" s="37"/>
      <c r="S499" s="63"/>
      <c r="T499" s="125"/>
    </row>
    <row r="500" spans="1:20">
      <c r="A500" s="35"/>
      <c r="B500" s="34"/>
      <c r="C500" s="60"/>
      <c r="D500" s="149"/>
      <c r="E500" s="63"/>
      <c r="F500" s="63"/>
      <c r="G500" s="63"/>
      <c r="H500" s="63"/>
      <c r="I500" s="63"/>
      <c r="J500" s="63"/>
      <c r="Q500" s="125"/>
      <c r="R500" s="37"/>
      <c r="S500" s="63"/>
      <c r="T500" s="125"/>
    </row>
    <row r="501" spans="1:20">
      <c r="A501" s="35"/>
      <c r="B501" s="34"/>
      <c r="C501" s="60"/>
      <c r="D501" s="149"/>
      <c r="E501" s="63"/>
      <c r="F501" s="63"/>
      <c r="G501" s="63"/>
      <c r="H501" s="63"/>
      <c r="I501" s="63"/>
      <c r="J501" s="63"/>
      <c r="Q501" s="125"/>
      <c r="R501" s="37"/>
      <c r="S501" s="63"/>
      <c r="T501" s="125"/>
    </row>
    <row r="502" spans="1:20">
      <c r="A502" s="35"/>
      <c r="B502" s="34"/>
      <c r="C502" s="60"/>
      <c r="D502" s="149"/>
      <c r="E502" s="63"/>
      <c r="F502" s="63"/>
      <c r="G502" s="63"/>
      <c r="H502" s="63"/>
      <c r="I502" s="63"/>
      <c r="J502" s="63"/>
      <c r="Q502" s="125"/>
      <c r="R502" s="37"/>
      <c r="S502" s="63"/>
      <c r="T502" s="125"/>
    </row>
    <row r="503" spans="1:20">
      <c r="A503" s="35"/>
      <c r="B503" s="34"/>
      <c r="C503" s="60"/>
      <c r="D503" s="149"/>
      <c r="E503" s="63"/>
      <c r="F503" s="63"/>
      <c r="G503" s="63"/>
      <c r="H503" s="63"/>
      <c r="I503" s="63"/>
      <c r="J503" s="63"/>
      <c r="Q503" s="125"/>
      <c r="R503" s="37"/>
      <c r="S503" s="63"/>
      <c r="T503" s="125"/>
    </row>
    <row r="504" spans="1:20">
      <c r="A504" s="35"/>
      <c r="B504" s="34"/>
      <c r="C504" s="60"/>
      <c r="D504" s="149"/>
      <c r="E504" s="63"/>
      <c r="F504" s="63"/>
      <c r="G504" s="63"/>
      <c r="H504" s="63"/>
      <c r="I504" s="63"/>
      <c r="J504" s="63"/>
      <c r="Q504" s="125"/>
      <c r="R504" s="37"/>
      <c r="S504" s="63"/>
      <c r="T504" s="125"/>
    </row>
    <row r="505" spans="1:20">
      <c r="A505" s="35"/>
      <c r="B505" s="34"/>
      <c r="C505" s="60"/>
      <c r="D505" s="149"/>
      <c r="E505" s="63"/>
      <c r="F505" s="63"/>
      <c r="G505" s="63"/>
      <c r="H505" s="63"/>
      <c r="I505" s="63"/>
      <c r="J505" s="63"/>
      <c r="Q505" s="125"/>
      <c r="R505" s="37"/>
      <c r="S505" s="63"/>
      <c r="T505" s="125"/>
    </row>
    <row r="506" spans="1:20">
      <c r="A506" s="35"/>
      <c r="B506" s="34"/>
      <c r="C506" s="60"/>
      <c r="D506" s="149"/>
      <c r="E506" s="63"/>
      <c r="F506" s="63"/>
      <c r="G506" s="63"/>
      <c r="H506" s="63"/>
      <c r="I506" s="63"/>
      <c r="J506" s="63"/>
      <c r="Q506" s="125"/>
      <c r="R506" s="37"/>
      <c r="S506" s="63"/>
      <c r="T506" s="125"/>
    </row>
    <row r="507" spans="1:20">
      <c r="A507" s="35"/>
      <c r="B507" s="34"/>
      <c r="C507" s="60"/>
      <c r="D507" s="149"/>
      <c r="E507" s="63"/>
      <c r="F507" s="63"/>
      <c r="G507" s="63"/>
      <c r="H507" s="63"/>
      <c r="I507" s="63"/>
      <c r="J507" s="63"/>
      <c r="Q507" s="125"/>
      <c r="R507" s="37"/>
      <c r="S507" s="63"/>
      <c r="T507" s="125"/>
    </row>
    <row r="508" spans="1:20">
      <c r="A508" s="35"/>
      <c r="B508" s="34"/>
      <c r="C508" s="60"/>
      <c r="D508" s="149"/>
      <c r="E508" s="63"/>
      <c r="F508" s="63"/>
      <c r="G508" s="63"/>
      <c r="H508" s="63"/>
      <c r="I508" s="63"/>
      <c r="J508" s="63"/>
      <c r="Q508" s="125"/>
      <c r="R508" s="37"/>
      <c r="S508" s="63"/>
      <c r="T508" s="125"/>
    </row>
    <row r="509" spans="1:20">
      <c r="A509" s="35"/>
      <c r="B509" s="34"/>
      <c r="C509" s="60"/>
      <c r="D509" s="149"/>
      <c r="E509" s="63"/>
      <c r="F509" s="63"/>
      <c r="G509" s="63"/>
      <c r="H509" s="63"/>
      <c r="I509" s="63"/>
      <c r="J509" s="63"/>
      <c r="Q509" s="125"/>
      <c r="R509" s="37"/>
      <c r="S509" s="63"/>
      <c r="T509" s="125"/>
    </row>
    <row r="510" spans="1:20">
      <c r="A510" s="35"/>
      <c r="B510" s="34"/>
      <c r="C510" s="60"/>
      <c r="D510" s="149"/>
      <c r="E510" s="63"/>
      <c r="F510" s="63"/>
      <c r="G510" s="63"/>
      <c r="H510" s="63"/>
      <c r="I510" s="63"/>
      <c r="J510" s="63"/>
      <c r="Q510" s="125"/>
      <c r="R510" s="37"/>
      <c r="S510" s="63"/>
      <c r="T510" s="125"/>
    </row>
    <row r="511" spans="1:20">
      <c r="A511" s="35"/>
      <c r="B511" s="34"/>
      <c r="C511" s="60"/>
      <c r="D511" s="149"/>
      <c r="E511" s="63"/>
      <c r="F511" s="63"/>
      <c r="G511" s="63"/>
      <c r="H511" s="63"/>
      <c r="I511" s="63"/>
      <c r="J511" s="63"/>
      <c r="Q511" s="125"/>
      <c r="R511" s="37"/>
      <c r="S511" s="63"/>
      <c r="T511" s="125"/>
    </row>
    <row r="512" spans="1:20">
      <c r="A512" s="35"/>
      <c r="B512" s="34"/>
      <c r="C512" s="60"/>
      <c r="D512" s="149"/>
      <c r="E512" s="63"/>
      <c r="F512" s="63"/>
      <c r="G512" s="63"/>
      <c r="H512" s="63"/>
      <c r="I512" s="63"/>
      <c r="J512" s="63"/>
      <c r="Q512" s="125"/>
      <c r="R512" s="37"/>
      <c r="S512" s="63"/>
      <c r="T512" s="125"/>
    </row>
    <row r="513" spans="1:20">
      <c r="A513" s="35"/>
      <c r="B513" s="34"/>
      <c r="C513" s="60"/>
      <c r="D513" s="149"/>
      <c r="E513" s="63"/>
      <c r="F513" s="63"/>
      <c r="G513" s="63"/>
      <c r="H513" s="63"/>
      <c r="I513" s="63"/>
      <c r="J513" s="63"/>
      <c r="Q513" s="125"/>
      <c r="R513" s="37"/>
      <c r="S513" s="63"/>
      <c r="T513" s="125"/>
    </row>
    <row r="514" spans="1:20">
      <c r="A514" s="35"/>
      <c r="B514" s="34"/>
      <c r="C514" s="60"/>
      <c r="D514" s="149"/>
      <c r="E514" s="63"/>
      <c r="F514" s="63"/>
      <c r="G514" s="63"/>
      <c r="H514" s="63"/>
      <c r="I514" s="63"/>
      <c r="J514" s="63"/>
      <c r="Q514" s="125"/>
      <c r="R514" s="37"/>
      <c r="S514" s="63"/>
      <c r="T514" s="125"/>
    </row>
    <row r="515" spans="1:20">
      <c r="A515" s="35"/>
      <c r="B515" s="34"/>
      <c r="C515" s="60"/>
      <c r="D515" s="149"/>
      <c r="E515" s="63"/>
      <c r="F515" s="63"/>
      <c r="G515" s="63"/>
      <c r="H515" s="63"/>
      <c r="I515" s="63"/>
      <c r="J515" s="63"/>
      <c r="Q515" s="125"/>
      <c r="R515" s="37"/>
      <c r="S515" s="63"/>
      <c r="T515" s="125"/>
    </row>
    <row r="516" spans="1:20">
      <c r="A516" s="35"/>
      <c r="B516" s="34"/>
      <c r="C516" s="60"/>
      <c r="D516" s="149"/>
      <c r="E516" s="63"/>
      <c r="F516" s="63"/>
      <c r="G516" s="63"/>
      <c r="H516" s="63"/>
      <c r="I516" s="63"/>
      <c r="J516" s="63"/>
      <c r="Q516" s="125"/>
      <c r="R516" s="37"/>
      <c r="S516" s="63"/>
      <c r="T516" s="125"/>
    </row>
    <row r="517" spans="1:20">
      <c r="A517" s="35"/>
      <c r="B517" s="34"/>
      <c r="C517" s="60"/>
      <c r="D517" s="149"/>
      <c r="E517" s="63"/>
      <c r="F517" s="63"/>
      <c r="G517" s="63"/>
      <c r="H517" s="63"/>
      <c r="I517" s="63"/>
      <c r="J517" s="63"/>
      <c r="Q517" s="125"/>
      <c r="R517" s="37"/>
      <c r="S517" s="63"/>
      <c r="T517" s="125"/>
    </row>
    <row r="518" spans="1:20">
      <c r="A518" s="35"/>
      <c r="B518" s="34"/>
      <c r="C518" s="60"/>
      <c r="D518" s="149"/>
      <c r="E518" s="63"/>
      <c r="F518" s="63"/>
      <c r="G518" s="63"/>
      <c r="H518" s="63"/>
      <c r="I518" s="63"/>
      <c r="J518" s="63"/>
      <c r="Q518" s="125"/>
      <c r="R518" s="37"/>
      <c r="S518" s="63"/>
      <c r="T518" s="125"/>
    </row>
    <row r="519" spans="1:20">
      <c r="A519" s="35"/>
      <c r="B519" s="34"/>
      <c r="C519" s="60"/>
      <c r="D519" s="149"/>
      <c r="E519" s="63"/>
      <c r="F519" s="63"/>
      <c r="G519" s="63"/>
      <c r="H519" s="63"/>
      <c r="I519" s="63"/>
      <c r="J519" s="63"/>
      <c r="Q519" s="125"/>
      <c r="R519" s="37"/>
      <c r="S519" s="63"/>
      <c r="T519" s="125"/>
    </row>
    <row r="520" spans="1:20">
      <c r="A520" s="35"/>
      <c r="B520" s="34"/>
      <c r="C520" s="60"/>
      <c r="D520" s="149"/>
      <c r="E520" s="63"/>
      <c r="F520" s="63"/>
      <c r="G520" s="63"/>
      <c r="H520" s="63"/>
      <c r="I520" s="63"/>
      <c r="J520" s="63"/>
      <c r="Q520" s="125"/>
      <c r="R520" s="37"/>
      <c r="S520" s="63"/>
      <c r="T520" s="125"/>
    </row>
    <row r="521" spans="1:20">
      <c r="A521" s="35"/>
      <c r="B521" s="34"/>
      <c r="C521" s="60"/>
      <c r="D521" s="149"/>
      <c r="E521" s="63"/>
      <c r="F521" s="63"/>
      <c r="G521" s="63"/>
      <c r="H521" s="63"/>
      <c r="I521" s="63"/>
      <c r="J521" s="63"/>
      <c r="Q521" s="125"/>
      <c r="R521" s="37"/>
      <c r="S521" s="63"/>
      <c r="T521" s="125"/>
    </row>
    <row r="522" spans="1:20">
      <c r="A522" s="35"/>
      <c r="B522" s="34"/>
      <c r="C522" s="60"/>
      <c r="D522" s="149"/>
      <c r="E522" s="63"/>
      <c r="F522" s="63"/>
      <c r="G522" s="63"/>
      <c r="H522" s="63"/>
      <c r="I522" s="63"/>
      <c r="J522" s="63"/>
      <c r="Q522" s="125"/>
      <c r="R522" s="37"/>
      <c r="S522" s="63"/>
      <c r="T522" s="125"/>
    </row>
    <row r="523" spans="1:20">
      <c r="A523" s="35"/>
      <c r="B523" s="34"/>
      <c r="C523" s="60"/>
      <c r="D523" s="149"/>
      <c r="E523" s="63"/>
      <c r="F523" s="63"/>
      <c r="G523" s="63"/>
      <c r="H523" s="63"/>
      <c r="I523" s="63"/>
      <c r="J523" s="63"/>
      <c r="Q523" s="125"/>
      <c r="R523" s="37"/>
      <c r="S523" s="63"/>
      <c r="T523" s="125"/>
    </row>
    <row r="524" spans="1:20">
      <c r="A524" s="35"/>
      <c r="B524" s="34"/>
      <c r="C524" s="60"/>
      <c r="D524" s="149"/>
      <c r="E524" s="63"/>
      <c r="F524" s="63"/>
      <c r="G524" s="63"/>
      <c r="H524" s="63"/>
      <c r="I524" s="63"/>
      <c r="J524" s="63"/>
      <c r="Q524" s="125"/>
      <c r="R524" s="37"/>
      <c r="S524" s="63"/>
      <c r="T524" s="125"/>
    </row>
    <row r="525" spans="1:20">
      <c r="A525" s="35"/>
      <c r="B525" s="34"/>
      <c r="C525" s="60"/>
      <c r="D525" s="149"/>
      <c r="E525" s="63"/>
      <c r="F525" s="63"/>
      <c r="G525" s="63"/>
      <c r="H525" s="63"/>
      <c r="I525" s="63"/>
      <c r="J525" s="63"/>
      <c r="Q525" s="125"/>
      <c r="R525" s="37"/>
      <c r="S525" s="63"/>
      <c r="T525" s="125"/>
    </row>
    <row r="526" spans="1:20">
      <c r="A526" s="35"/>
      <c r="B526" s="34"/>
      <c r="C526" s="60"/>
      <c r="D526" s="149"/>
      <c r="E526" s="63"/>
      <c r="F526" s="63"/>
      <c r="G526" s="63"/>
      <c r="H526" s="63"/>
      <c r="I526" s="63"/>
      <c r="J526" s="63"/>
      <c r="Q526" s="125"/>
      <c r="R526" s="37"/>
      <c r="S526" s="63"/>
      <c r="T526" s="125"/>
    </row>
    <row r="527" spans="1:20">
      <c r="A527" s="35"/>
      <c r="B527" s="34"/>
      <c r="C527" s="60"/>
      <c r="D527" s="149"/>
      <c r="E527" s="63"/>
      <c r="F527" s="63"/>
      <c r="G527" s="63"/>
      <c r="H527" s="63"/>
      <c r="I527" s="63"/>
      <c r="J527" s="63"/>
      <c r="Q527" s="125"/>
      <c r="R527" s="37"/>
      <c r="S527" s="63"/>
      <c r="T527" s="125"/>
    </row>
    <row r="528" spans="1:20">
      <c r="A528" s="35"/>
      <c r="B528" s="34"/>
      <c r="C528" s="60"/>
      <c r="D528" s="149"/>
      <c r="E528" s="63"/>
      <c r="F528" s="63"/>
      <c r="G528" s="63"/>
      <c r="H528" s="63"/>
      <c r="I528" s="63"/>
      <c r="J528" s="63"/>
      <c r="Q528" s="125"/>
      <c r="R528" s="37"/>
      <c r="S528" s="63"/>
      <c r="T528" s="125"/>
    </row>
    <row r="529" spans="1:20">
      <c r="A529" s="35"/>
      <c r="B529" s="34"/>
      <c r="C529" s="60"/>
      <c r="D529" s="149"/>
      <c r="E529" s="63"/>
      <c r="F529" s="63"/>
      <c r="G529" s="63"/>
      <c r="H529" s="63"/>
      <c r="I529" s="63"/>
      <c r="J529" s="63"/>
      <c r="Q529" s="125"/>
      <c r="R529" s="37"/>
      <c r="S529" s="63"/>
      <c r="T529" s="125"/>
    </row>
    <row r="530" spans="1:20">
      <c r="A530" s="35"/>
      <c r="B530" s="34"/>
      <c r="C530" s="60"/>
      <c r="D530" s="149"/>
      <c r="E530" s="63"/>
      <c r="F530" s="63"/>
      <c r="G530" s="63"/>
      <c r="H530" s="63"/>
      <c r="I530" s="63"/>
      <c r="J530" s="63"/>
      <c r="Q530" s="125"/>
      <c r="R530" s="37"/>
      <c r="S530" s="63"/>
      <c r="T530" s="125"/>
    </row>
    <row r="531" spans="1:20">
      <c r="A531" s="35"/>
      <c r="B531" s="34"/>
      <c r="C531" s="60"/>
      <c r="D531" s="149"/>
      <c r="E531" s="63"/>
      <c r="F531" s="63"/>
      <c r="G531" s="63"/>
      <c r="H531" s="63"/>
      <c r="I531" s="63"/>
      <c r="J531" s="63"/>
      <c r="Q531" s="125"/>
      <c r="R531" s="37"/>
      <c r="S531" s="63"/>
      <c r="T531" s="125"/>
    </row>
    <row r="532" spans="1:20">
      <c r="A532" s="35"/>
      <c r="B532" s="34"/>
      <c r="C532" s="60"/>
      <c r="D532" s="149"/>
      <c r="E532" s="63"/>
      <c r="F532" s="63"/>
      <c r="G532" s="63"/>
      <c r="H532" s="63"/>
      <c r="I532" s="63"/>
      <c r="J532" s="63"/>
      <c r="Q532" s="125"/>
      <c r="R532" s="37"/>
      <c r="S532" s="63"/>
      <c r="T532" s="125"/>
    </row>
    <row r="533" spans="1:20">
      <c r="A533" s="35"/>
      <c r="B533" s="34"/>
      <c r="C533" s="60"/>
      <c r="D533" s="149"/>
      <c r="E533" s="63"/>
      <c r="F533" s="63"/>
      <c r="G533" s="63"/>
      <c r="H533" s="63"/>
      <c r="I533" s="63"/>
      <c r="J533" s="63"/>
      <c r="Q533" s="125"/>
      <c r="R533" s="37"/>
      <c r="S533" s="63"/>
      <c r="T533" s="125"/>
    </row>
    <row r="534" spans="1:20">
      <c r="A534" s="35"/>
      <c r="B534" s="34"/>
      <c r="C534" s="60"/>
      <c r="D534" s="149"/>
      <c r="E534" s="63"/>
      <c r="F534" s="63"/>
      <c r="G534" s="63"/>
      <c r="H534" s="63"/>
      <c r="I534" s="63"/>
      <c r="J534" s="63"/>
      <c r="Q534" s="125"/>
      <c r="R534" s="37"/>
      <c r="S534" s="63"/>
      <c r="T534" s="125"/>
    </row>
    <row r="535" spans="1:20">
      <c r="A535" s="35"/>
      <c r="B535" s="34"/>
      <c r="C535" s="60"/>
      <c r="D535" s="149"/>
      <c r="E535" s="63"/>
      <c r="F535" s="63"/>
      <c r="G535" s="63"/>
      <c r="H535" s="63"/>
      <c r="I535" s="63"/>
      <c r="J535" s="63"/>
      <c r="Q535" s="125"/>
      <c r="R535" s="37"/>
      <c r="S535" s="63"/>
      <c r="T535" s="125"/>
    </row>
    <row r="536" spans="1:20">
      <c r="A536" s="35"/>
      <c r="B536" s="34"/>
      <c r="C536" s="60"/>
      <c r="D536" s="149"/>
      <c r="E536" s="63"/>
      <c r="F536" s="63"/>
      <c r="G536" s="63"/>
      <c r="H536" s="63"/>
      <c r="I536" s="63"/>
      <c r="J536" s="63"/>
      <c r="Q536" s="125"/>
      <c r="R536" s="37"/>
      <c r="S536" s="63"/>
      <c r="T536" s="125"/>
    </row>
    <row r="537" spans="1:20">
      <c r="A537" s="35"/>
      <c r="B537" s="34"/>
      <c r="C537" s="60"/>
      <c r="D537" s="149"/>
      <c r="E537" s="63"/>
      <c r="F537" s="63"/>
      <c r="G537" s="63"/>
      <c r="H537" s="63"/>
      <c r="I537" s="63"/>
      <c r="J537" s="63"/>
      <c r="Q537" s="125"/>
      <c r="R537" s="37"/>
      <c r="S537" s="63"/>
      <c r="T537" s="125"/>
    </row>
    <row r="538" spans="1:20">
      <c r="A538" s="35"/>
      <c r="B538" s="34"/>
      <c r="C538" s="60"/>
      <c r="D538" s="149"/>
      <c r="E538" s="63"/>
      <c r="F538" s="63"/>
      <c r="G538" s="63"/>
      <c r="H538" s="63"/>
      <c r="I538" s="63"/>
      <c r="J538" s="63"/>
      <c r="Q538" s="125"/>
      <c r="R538" s="37"/>
      <c r="S538" s="63"/>
      <c r="T538" s="125"/>
    </row>
    <row r="539" spans="1:20">
      <c r="A539" s="35"/>
      <c r="B539" s="34"/>
      <c r="C539" s="60"/>
      <c r="D539" s="149"/>
      <c r="E539" s="63"/>
      <c r="F539" s="63"/>
      <c r="G539" s="63"/>
      <c r="H539" s="63"/>
      <c r="I539" s="63"/>
      <c r="J539" s="63"/>
      <c r="Q539" s="125"/>
      <c r="R539" s="37"/>
      <c r="S539" s="63"/>
      <c r="T539" s="125"/>
    </row>
    <row r="540" spans="1:20">
      <c r="A540" s="35"/>
      <c r="B540" s="34"/>
      <c r="C540" s="60"/>
      <c r="D540" s="149"/>
      <c r="E540" s="63"/>
      <c r="F540" s="63"/>
      <c r="G540" s="63"/>
      <c r="H540" s="63"/>
      <c r="I540" s="63"/>
      <c r="J540" s="63"/>
      <c r="Q540" s="125"/>
      <c r="R540" s="37"/>
      <c r="S540" s="63"/>
      <c r="T540" s="125"/>
    </row>
    <row r="541" spans="1:20">
      <c r="A541" s="35"/>
      <c r="B541" s="34"/>
      <c r="C541" s="60"/>
      <c r="D541" s="149"/>
      <c r="E541" s="63"/>
      <c r="F541" s="63"/>
      <c r="G541" s="63"/>
      <c r="H541" s="63"/>
      <c r="I541" s="63"/>
      <c r="J541" s="63"/>
      <c r="Q541" s="125"/>
      <c r="R541" s="37"/>
      <c r="S541" s="63"/>
      <c r="T541" s="125"/>
    </row>
    <row r="542" spans="1:20">
      <c r="A542" s="35"/>
      <c r="B542" s="34"/>
      <c r="C542" s="60"/>
      <c r="D542" s="149"/>
      <c r="E542" s="63"/>
      <c r="F542" s="63"/>
      <c r="G542" s="63"/>
      <c r="H542" s="63"/>
      <c r="I542" s="63"/>
      <c r="J542" s="63"/>
      <c r="Q542" s="125"/>
      <c r="R542" s="37"/>
      <c r="S542" s="63"/>
      <c r="T542" s="125"/>
    </row>
    <row r="543" spans="1:20">
      <c r="A543" s="35"/>
      <c r="B543" s="34"/>
      <c r="C543" s="60"/>
      <c r="D543" s="149"/>
      <c r="E543" s="63"/>
      <c r="F543" s="63"/>
      <c r="G543" s="63"/>
      <c r="H543" s="63"/>
      <c r="I543" s="63"/>
      <c r="J543" s="63"/>
      <c r="Q543" s="125"/>
      <c r="R543" s="37"/>
      <c r="S543" s="63"/>
      <c r="T543" s="125"/>
    </row>
    <row r="544" spans="1:20">
      <c r="A544" s="35"/>
      <c r="B544" s="34"/>
      <c r="C544" s="60"/>
      <c r="D544" s="149"/>
      <c r="E544" s="63"/>
      <c r="F544" s="63"/>
      <c r="G544" s="63"/>
      <c r="H544" s="63"/>
      <c r="I544" s="63"/>
      <c r="J544" s="63"/>
      <c r="Q544" s="125"/>
      <c r="R544" s="37"/>
      <c r="S544" s="63"/>
      <c r="T544" s="125"/>
    </row>
    <row r="545" spans="1:20">
      <c r="A545" s="35"/>
      <c r="B545" s="34"/>
      <c r="C545" s="60"/>
      <c r="D545" s="149"/>
      <c r="E545" s="63"/>
      <c r="F545" s="63"/>
      <c r="G545" s="63"/>
      <c r="H545" s="63"/>
      <c r="I545" s="63"/>
      <c r="J545" s="63"/>
      <c r="Q545" s="125"/>
      <c r="R545" s="37"/>
      <c r="S545" s="63"/>
      <c r="T545" s="125"/>
    </row>
    <row r="546" spans="1:20">
      <c r="A546" s="35"/>
      <c r="B546" s="34"/>
      <c r="C546" s="60"/>
      <c r="D546" s="149"/>
      <c r="E546" s="63"/>
      <c r="F546" s="63"/>
      <c r="G546" s="63"/>
      <c r="H546" s="63"/>
      <c r="I546" s="63"/>
      <c r="J546" s="63"/>
      <c r="Q546" s="125"/>
      <c r="R546" s="37"/>
      <c r="S546" s="63"/>
      <c r="T546" s="125"/>
    </row>
    <row r="547" spans="1:20">
      <c r="A547" s="35"/>
      <c r="B547" s="34"/>
      <c r="C547" s="60"/>
      <c r="D547" s="149"/>
      <c r="E547" s="63"/>
      <c r="F547" s="63"/>
      <c r="G547" s="63"/>
      <c r="H547" s="63"/>
      <c r="I547" s="63"/>
      <c r="J547" s="63"/>
      <c r="Q547" s="125"/>
      <c r="R547" s="37"/>
      <c r="S547" s="63"/>
      <c r="T547" s="125"/>
    </row>
    <row r="548" spans="1:20">
      <c r="A548" s="35"/>
      <c r="B548" s="34"/>
      <c r="C548" s="60"/>
      <c r="D548" s="149"/>
      <c r="E548" s="63"/>
      <c r="F548" s="63"/>
      <c r="G548" s="63"/>
      <c r="H548" s="63"/>
      <c r="I548" s="63"/>
      <c r="J548" s="63"/>
      <c r="Q548" s="125"/>
      <c r="R548" s="37"/>
      <c r="S548" s="63"/>
      <c r="T548" s="125"/>
    </row>
    <row r="549" spans="1:20">
      <c r="A549" s="35"/>
      <c r="B549" s="34"/>
      <c r="C549" s="60"/>
      <c r="D549" s="149"/>
      <c r="E549" s="63"/>
      <c r="F549" s="63"/>
      <c r="G549" s="63"/>
      <c r="H549" s="63"/>
      <c r="I549" s="63"/>
      <c r="J549" s="63"/>
      <c r="Q549" s="125"/>
      <c r="R549" s="37"/>
      <c r="S549" s="63"/>
      <c r="T549" s="125"/>
    </row>
    <row r="550" spans="1:20">
      <c r="A550" s="35"/>
      <c r="B550" s="34"/>
      <c r="C550" s="60"/>
      <c r="D550" s="149"/>
      <c r="E550" s="63"/>
      <c r="F550" s="63"/>
      <c r="G550" s="63"/>
      <c r="H550" s="63"/>
      <c r="I550" s="63"/>
      <c r="J550" s="63"/>
      <c r="Q550" s="125"/>
      <c r="R550" s="37"/>
      <c r="S550" s="63"/>
      <c r="T550" s="125"/>
    </row>
    <row r="551" spans="1:20">
      <c r="A551" s="35"/>
      <c r="B551" s="34"/>
      <c r="C551" s="60"/>
      <c r="D551" s="149"/>
      <c r="E551" s="63"/>
      <c r="F551" s="63"/>
      <c r="G551" s="63"/>
      <c r="H551" s="63"/>
      <c r="I551" s="63"/>
      <c r="J551" s="63"/>
      <c r="Q551" s="125"/>
      <c r="R551" s="37"/>
      <c r="S551" s="63"/>
      <c r="T551" s="125"/>
    </row>
    <row r="552" spans="1:20">
      <c r="A552" s="35"/>
      <c r="B552" s="34"/>
      <c r="C552" s="60"/>
      <c r="D552" s="149"/>
      <c r="E552" s="63"/>
      <c r="F552" s="63"/>
      <c r="G552" s="63"/>
      <c r="H552" s="63"/>
      <c r="I552" s="63"/>
      <c r="J552" s="63"/>
      <c r="Q552" s="125"/>
      <c r="R552" s="37"/>
      <c r="S552" s="63"/>
      <c r="T552" s="125"/>
    </row>
    <row r="553" spans="1:20">
      <c r="A553" s="35"/>
      <c r="B553" s="34"/>
      <c r="C553" s="60"/>
      <c r="D553" s="149"/>
      <c r="E553" s="63"/>
      <c r="F553" s="63"/>
      <c r="G553" s="63"/>
      <c r="H553" s="63"/>
      <c r="I553" s="63"/>
      <c r="J553" s="63"/>
      <c r="Q553" s="125"/>
      <c r="R553" s="37"/>
      <c r="S553" s="63"/>
      <c r="T553" s="125"/>
    </row>
    <row r="554" spans="1:20">
      <c r="A554" s="35"/>
      <c r="B554" s="34"/>
      <c r="C554" s="60"/>
      <c r="D554" s="149"/>
      <c r="E554" s="63"/>
      <c r="F554" s="63"/>
      <c r="G554" s="63"/>
      <c r="H554" s="63"/>
      <c r="I554" s="63"/>
      <c r="J554" s="63"/>
      <c r="Q554" s="125"/>
      <c r="R554" s="37"/>
      <c r="S554" s="63"/>
      <c r="T554" s="125"/>
    </row>
    <row r="555" spans="1:20">
      <c r="A555" s="35"/>
      <c r="B555" s="34"/>
      <c r="C555" s="60"/>
      <c r="D555" s="149"/>
      <c r="E555" s="63"/>
      <c r="F555" s="63"/>
      <c r="G555" s="63"/>
      <c r="H555" s="63"/>
      <c r="I555" s="63"/>
      <c r="J555" s="63"/>
      <c r="Q555" s="125"/>
      <c r="R555" s="37"/>
      <c r="S555" s="63"/>
      <c r="T555" s="125"/>
    </row>
    <row r="556" spans="1:20">
      <c r="A556" s="35"/>
      <c r="B556" s="34"/>
      <c r="C556" s="60"/>
      <c r="D556" s="149"/>
      <c r="E556" s="63"/>
      <c r="F556" s="63"/>
      <c r="G556" s="63"/>
      <c r="H556" s="63"/>
      <c r="I556" s="63"/>
      <c r="J556" s="63"/>
      <c r="Q556" s="125"/>
      <c r="R556" s="37"/>
      <c r="S556" s="63"/>
      <c r="T556" s="125"/>
    </row>
    <row r="557" spans="1:20">
      <c r="A557" s="35"/>
      <c r="B557" s="34"/>
      <c r="C557" s="60"/>
      <c r="D557" s="149"/>
      <c r="E557" s="63"/>
      <c r="F557" s="63"/>
      <c r="G557" s="63"/>
      <c r="H557" s="63"/>
      <c r="I557" s="63"/>
      <c r="J557" s="63"/>
      <c r="Q557" s="125"/>
      <c r="R557" s="37"/>
      <c r="S557" s="63"/>
      <c r="T557" s="125"/>
    </row>
    <row r="558" spans="1:20">
      <c r="A558" s="35"/>
      <c r="B558" s="34"/>
      <c r="C558" s="60"/>
      <c r="D558" s="149"/>
      <c r="E558" s="63"/>
      <c r="F558" s="63"/>
      <c r="G558" s="63"/>
      <c r="H558" s="63"/>
      <c r="I558" s="63"/>
      <c r="J558" s="63"/>
      <c r="Q558" s="125"/>
      <c r="R558" s="37"/>
      <c r="S558" s="63"/>
      <c r="T558" s="125"/>
    </row>
    <row r="559" spans="1:20">
      <c r="A559" s="35"/>
      <c r="B559" s="34"/>
      <c r="C559" s="60"/>
      <c r="D559" s="149"/>
      <c r="E559" s="63"/>
      <c r="F559" s="63"/>
      <c r="G559" s="63"/>
      <c r="H559" s="63"/>
      <c r="I559" s="63"/>
      <c r="J559" s="63"/>
      <c r="Q559" s="125"/>
      <c r="R559" s="37"/>
      <c r="S559" s="63"/>
      <c r="T559" s="125"/>
    </row>
    <row r="560" spans="1:20">
      <c r="A560" s="35"/>
      <c r="B560" s="34"/>
      <c r="C560" s="60"/>
      <c r="D560" s="149"/>
      <c r="E560" s="63"/>
      <c r="F560" s="63"/>
      <c r="G560" s="63"/>
      <c r="H560" s="63"/>
      <c r="I560" s="63"/>
      <c r="J560" s="63"/>
      <c r="Q560" s="125"/>
      <c r="R560" s="37"/>
      <c r="S560" s="63"/>
      <c r="T560" s="125"/>
    </row>
    <row r="561" spans="1:20">
      <c r="A561" s="35"/>
      <c r="B561" s="34"/>
      <c r="C561" s="60"/>
      <c r="D561" s="149"/>
      <c r="E561" s="63"/>
      <c r="F561" s="63"/>
      <c r="G561" s="63"/>
      <c r="H561" s="63"/>
      <c r="I561" s="63"/>
      <c r="J561" s="63"/>
      <c r="Q561" s="125"/>
      <c r="R561" s="37"/>
      <c r="S561" s="63"/>
      <c r="T561" s="125"/>
    </row>
    <row r="562" spans="1:20">
      <c r="A562" s="35"/>
      <c r="B562" s="34"/>
      <c r="C562" s="60"/>
      <c r="D562" s="149"/>
      <c r="E562" s="63"/>
      <c r="F562" s="63"/>
      <c r="G562" s="63"/>
      <c r="H562" s="63"/>
      <c r="I562" s="63"/>
      <c r="J562" s="63"/>
      <c r="Q562" s="125"/>
      <c r="R562" s="37"/>
      <c r="S562" s="63"/>
      <c r="T562" s="125"/>
    </row>
    <row r="563" spans="1:20">
      <c r="A563" s="35"/>
      <c r="B563" s="34"/>
      <c r="C563" s="60"/>
      <c r="D563" s="149"/>
      <c r="E563" s="63"/>
      <c r="F563" s="63"/>
      <c r="G563" s="63"/>
      <c r="H563" s="63"/>
      <c r="I563" s="63"/>
      <c r="J563" s="63"/>
      <c r="Q563" s="125"/>
      <c r="R563" s="37"/>
      <c r="S563" s="63"/>
      <c r="T563" s="125"/>
    </row>
  </sheetData>
  <customSheetViews>
    <customSheetView guid="{06556FE9-B8C4-4E17-80A8-BA793DFF0C44}" showPageBreaks="1" showGridLines="0" fitToPage="1" printArea="1" view="pageBreakPreview">
      <selection activeCell="C10" sqref="C10"/>
      <pageMargins left="0.25" right="0.25" top="0.75" bottom="0.75" header="0.3" footer="0.3"/>
      <printOptions horizontalCentered="1"/>
      <pageSetup paperSize="9" scale="80" orientation="portrait" r:id="rId1"/>
      <headerFooter alignWithMargins="0"/>
    </customSheetView>
    <customSheetView guid="{2C87A04D-D5D0-456D-8648-810D3672A6F3}" scale="115" showPageBreaks="1" showGridLines="0" fitToPage="1" printArea="1" view="pageBreakPreview">
      <selection activeCell="A46" sqref="A46:XFD46"/>
      <pageMargins left="0.59" right="0.59" top="0.59" bottom="0.39000000000000007" header="0.51" footer="0.51"/>
      <printOptions horizontalCentered="1"/>
      <pageSetup paperSize="9" scale="74" orientation="portrait" r:id="rId2"/>
      <headerFooter alignWithMargins="0"/>
    </customSheetView>
    <customSheetView guid="{6FB56C55-23D8-4EFE-98BF-21B5C302E4A0}" showPageBreaks="1" showGridLines="0" fitToPage="1" printArea="1" view="pageBreakPreview">
      <selection activeCell="C20" sqref="C20"/>
      <pageMargins left="0.25" right="0.25" top="0.75" bottom="0.75" header="0.3" footer="0.3"/>
      <printOptions horizontalCentered="1"/>
      <pageSetup paperSize="9" scale="80" orientation="portrait" r:id="rId3"/>
      <headerFooter alignWithMargins="0"/>
    </customSheetView>
  </customSheetViews>
  <mergeCells count="7">
    <mergeCell ref="E4:P4"/>
    <mergeCell ref="Q4:R4"/>
    <mergeCell ref="Q57:R57"/>
    <mergeCell ref="E64:G64"/>
    <mergeCell ref="H64:J64"/>
    <mergeCell ref="K64:M64"/>
    <mergeCell ref="N64:P64"/>
  </mergeCells>
  <phoneticPr fontId="3" type="noConversion"/>
  <printOptions horizontalCentered="1"/>
  <pageMargins left="0.25" right="0.25" top="0.75" bottom="0.75" header="0.3" footer="0.3"/>
  <pageSetup paperSize="9" scale="80" orientation="portrait" r:id="rId4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view="pageBreakPreview" zoomScaleNormal="150" zoomScaleSheetLayoutView="100" zoomScalePageLayoutView="150" workbookViewId="0">
      <selection activeCell="C37" sqref="C37"/>
    </sheetView>
  </sheetViews>
  <sheetFormatPr baseColWidth="10" defaultColWidth="10.85546875" defaultRowHeight="9"/>
  <cols>
    <col min="1" max="1" width="8" style="60" customWidth="1"/>
    <col min="2" max="2" width="46.5703125" style="60" customWidth="1"/>
    <col min="3" max="3" width="20.140625" style="60" customWidth="1"/>
    <col min="4" max="4" width="7.7109375" style="60" bestFit="1" customWidth="1"/>
    <col min="5" max="10" width="2.28515625" style="60" customWidth="1"/>
    <col min="11" max="12" width="3.140625" style="60" customWidth="1"/>
    <col min="13" max="13" width="3.140625" style="60" bestFit="1" customWidth="1"/>
    <col min="14" max="16" width="3.140625" style="60" customWidth="1"/>
    <col min="17" max="19" width="8.7109375" style="60" customWidth="1"/>
    <col min="20" max="20" width="7" style="60" customWidth="1"/>
    <col min="21" max="16384" width="10.85546875" style="60"/>
  </cols>
  <sheetData>
    <row r="1" spans="1:22" s="36" customFormat="1" ht="15.75" customHeight="1">
      <c r="A1" s="34" t="s">
        <v>393</v>
      </c>
      <c r="B1" s="127" t="s">
        <v>56</v>
      </c>
      <c r="C1" s="127"/>
      <c r="D1" s="37"/>
      <c r="R1" s="60"/>
      <c r="S1" s="61" t="s">
        <v>238</v>
      </c>
      <c r="T1" s="60"/>
      <c r="U1" s="60"/>
      <c r="V1" s="60"/>
    </row>
    <row r="2" spans="1:22" s="36" customFormat="1" ht="14.1" customHeight="1">
      <c r="A2" s="2"/>
      <c r="B2" s="2"/>
      <c r="C2" s="31"/>
      <c r="D2" s="37"/>
      <c r="K2" s="59"/>
      <c r="L2" s="62"/>
      <c r="M2" s="62"/>
      <c r="N2" s="62"/>
      <c r="O2" s="62"/>
      <c r="P2" s="62"/>
      <c r="Q2" s="253"/>
      <c r="R2" s="63"/>
      <c r="S2" s="253"/>
    </row>
    <row r="3" spans="1:22" ht="10.35" customHeight="1">
      <c r="A3" s="3" t="s">
        <v>77</v>
      </c>
      <c r="B3" s="64" t="s">
        <v>68</v>
      </c>
      <c r="C3" s="65" t="s">
        <v>19</v>
      </c>
      <c r="D3" s="302" t="s">
        <v>20</v>
      </c>
      <c r="E3" s="354" t="s">
        <v>355</v>
      </c>
      <c r="F3" s="314"/>
      <c r="G3" s="314"/>
      <c r="H3" s="314"/>
      <c r="I3" s="314"/>
      <c r="J3" s="315"/>
      <c r="K3" s="313" t="s">
        <v>110</v>
      </c>
      <c r="L3" s="314"/>
      <c r="M3" s="314"/>
      <c r="N3" s="314"/>
      <c r="O3" s="314"/>
      <c r="P3" s="315"/>
      <c r="Q3" s="66" t="s">
        <v>116</v>
      </c>
      <c r="R3" s="245" t="s">
        <v>64</v>
      </c>
      <c r="S3" s="122" t="s">
        <v>118</v>
      </c>
    </row>
    <row r="4" spans="1:22" ht="10.35" customHeight="1">
      <c r="A4" s="8"/>
      <c r="C4" s="67" t="s">
        <v>75</v>
      </c>
      <c r="E4" s="355"/>
      <c r="F4" s="356"/>
      <c r="G4" s="356"/>
      <c r="H4" s="356"/>
      <c r="I4" s="356"/>
      <c r="J4" s="357"/>
      <c r="K4" s="68"/>
      <c r="L4" s="253" t="s">
        <v>200</v>
      </c>
      <c r="M4" s="254"/>
      <c r="N4" s="253"/>
      <c r="O4" s="253" t="s">
        <v>199</v>
      </c>
      <c r="P4" s="254"/>
      <c r="R4" s="246" t="s">
        <v>109</v>
      </c>
      <c r="S4" s="252" t="s">
        <v>207</v>
      </c>
    </row>
    <row r="5" spans="1:22" ht="10.35" customHeight="1">
      <c r="A5" s="17"/>
      <c r="B5" s="34"/>
      <c r="C5" s="67" t="s">
        <v>57</v>
      </c>
      <c r="D5" s="303"/>
      <c r="E5" s="355"/>
      <c r="F5" s="356"/>
      <c r="G5" s="356"/>
      <c r="H5" s="356"/>
      <c r="I5" s="356"/>
      <c r="J5" s="357"/>
      <c r="K5" s="247" t="s">
        <v>21</v>
      </c>
      <c r="L5" s="242" t="s">
        <v>22</v>
      </c>
      <c r="M5" s="69" t="s">
        <v>112</v>
      </c>
      <c r="N5" s="70" t="s">
        <v>21</v>
      </c>
      <c r="O5" s="242" t="s">
        <v>22</v>
      </c>
      <c r="P5" s="71" t="s">
        <v>112</v>
      </c>
      <c r="Q5" s="68"/>
      <c r="R5" s="246" t="s">
        <v>208</v>
      </c>
      <c r="S5" s="252"/>
    </row>
    <row r="6" spans="1:22" ht="10.35" customHeight="1">
      <c r="A6" s="42"/>
      <c r="B6" s="52"/>
      <c r="C6" s="52"/>
      <c r="D6" s="299"/>
      <c r="E6" s="44"/>
      <c r="F6" s="72"/>
      <c r="G6" s="72"/>
      <c r="H6" s="72"/>
      <c r="I6" s="72"/>
      <c r="J6" s="73"/>
      <c r="K6" s="248"/>
      <c r="L6" s="45"/>
      <c r="M6" s="249"/>
      <c r="N6" s="80"/>
      <c r="O6" s="78"/>
      <c r="P6" s="81"/>
      <c r="Q6" s="74"/>
      <c r="R6" s="248"/>
      <c r="S6" s="239"/>
    </row>
    <row r="7" spans="1:22" ht="10.35" customHeight="1">
      <c r="A7" s="41"/>
      <c r="B7" s="75" t="s">
        <v>194</v>
      </c>
      <c r="C7" s="76"/>
      <c r="D7" s="299"/>
      <c r="E7" s="44"/>
      <c r="F7" s="72"/>
      <c r="G7" s="72"/>
      <c r="H7" s="72"/>
      <c r="I7" s="72"/>
      <c r="J7" s="73"/>
      <c r="K7" s="77"/>
      <c r="L7" s="78"/>
      <c r="M7" s="79"/>
      <c r="N7" s="80"/>
      <c r="O7" s="78"/>
      <c r="P7" s="81"/>
      <c r="Q7" s="236">
        <f>SUM(Q8:Q10)</f>
        <v>16</v>
      </c>
      <c r="R7" s="248"/>
      <c r="S7" s="44"/>
    </row>
    <row r="8" spans="1:22" ht="10.35" customHeight="1">
      <c r="A8" s="41" t="s">
        <v>8</v>
      </c>
      <c r="B8" s="82" t="s">
        <v>170</v>
      </c>
      <c r="C8" s="52" t="s">
        <v>61</v>
      </c>
      <c r="D8" s="44" t="s">
        <v>34</v>
      </c>
      <c r="E8" s="44"/>
      <c r="F8" s="72"/>
      <c r="G8" s="72"/>
      <c r="H8" s="72"/>
      <c r="I8" s="72"/>
      <c r="J8" s="73"/>
      <c r="K8" s="337">
        <v>2</v>
      </c>
      <c r="L8" s="338"/>
      <c r="M8" s="338"/>
      <c r="N8" s="338"/>
      <c r="O8" s="338"/>
      <c r="P8" s="341"/>
      <c r="Q8" s="74">
        <v>10</v>
      </c>
      <c r="R8" s="74" t="s">
        <v>128</v>
      </c>
      <c r="S8" s="44" t="s">
        <v>262</v>
      </c>
    </row>
    <row r="9" spans="1:22" ht="10.35" customHeight="1">
      <c r="A9" s="41" t="s">
        <v>78</v>
      </c>
      <c r="B9" s="83" t="s">
        <v>148</v>
      </c>
      <c r="C9" s="52" t="s">
        <v>125</v>
      </c>
      <c r="D9" s="44" t="s">
        <v>201</v>
      </c>
      <c r="E9" s="44"/>
      <c r="F9" s="72"/>
      <c r="G9" s="72"/>
      <c r="H9" s="72"/>
      <c r="I9" s="72"/>
      <c r="J9" s="73"/>
      <c r="K9" s="248">
        <v>2</v>
      </c>
      <c r="L9" s="45"/>
      <c r="M9" s="249">
        <v>1</v>
      </c>
      <c r="N9" s="238"/>
      <c r="O9" s="45"/>
      <c r="P9" s="240"/>
      <c r="Q9" s="74">
        <v>3</v>
      </c>
      <c r="R9" s="54" t="s">
        <v>126</v>
      </c>
      <c r="S9" s="44"/>
    </row>
    <row r="10" spans="1:22" ht="10.35" customHeight="1">
      <c r="A10" s="42" t="s">
        <v>78</v>
      </c>
      <c r="B10" s="82" t="s">
        <v>147</v>
      </c>
      <c r="C10" s="52" t="s">
        <v>125</v>
      </c>
      <c r="D10" s="44" t="s">
        <v>201</v>
      </c>
      <c r="E10" s="44"/>
      <c r="F10" s="72"/>
      <c r="G10" s="72"/>
      <c r="H10" s="72"/>
      <c r="I10" s="72"/>
      <c r="J10" s="73"/>
      <c r="K10" s="248"/>
      <c r="L10" s="45"/>
      <c r="M10" s="249"/>
      <c r="N10" s="238"/>
      <c r="O10" s="45"/>
      <c r="P10" s="240">
        <v>3</v>
      </c>
      <c r="Q10" s="74">
        <v>3</v>
      </c>
      <c r="R10" s="54" t="s">
        <v>127</v>
      </c>
      <c r="S10" s="44" t="s">
        <v>262</v>
      </c>
    </row>
    <row r="11" spans="1:22" ht="10.35" customHeight="1">
      <c r="A11" s="42"/>
      <c r="B11" s="85"/>
      <c r="C11" s="52"/>
      <c r="D11" s="86"/>
      <c r="E11" s="44"/>
      <c r="F11" s="72"/>
      <c r="G11" s="72"/>
      <c r="H11" s="72"/>
      <c r="I11" s="72"/>
      <c r="J11" s="73"/>
      <c r="K11" s="248"/>
      <c r="L11" s="45"/>
      <c r="M11" s="249"/>
      <c r="N11" s="80"/>
      <c r="O11" s="78"/>
      <c r="P11" s="81"/>
      <c r="Q11" s="74"/>
      <c r="R11" s="248"/>
      <c r="S11" s="239"/>
    </row>
    <row r="12" spans="1:22" ht="10.35" customHeight="1">
      <c r="A12" s="41"/>
      <c r="B12" s="197" t="s">
        <v>349</v>
      </c>
      <c r="C12" s="138"/>
      <c r="D12" s="300"/>
      <c r="E12" s="44"/>
      <c r="F12" s="72"/>
      <c r="G12" s="72"/>
      <c r="H12" s="72"/>
      <c r="I12" s="72"/>
      <c r="J12" s="73"/>
      <c r="K12" s="77"/>
      <c r="L12" s="78"/>
      <c r="M12" s="79"/>
      <c r="N12" s="80"/>
      <c r="O12" s="78"/>
      <c r="P12" s="81"/>
      <c r="Q12" s="236">
        <v>74</v>
      </c>
      <c r="R12" s="248"/>
      <c r="S12" s="239"/>
    </row>
    <row r="13" spans="1:22" s="36" customFormat="1" ht="18">
      <c r="A13" s="41" t="s">
        <v>313</v>
      </c>
      <c r="B13" s="82" t="s">
        <v>314</v>
      </c>
      <c r="C13" s="76" t="s">
        <v>358</v>
      </c>
      <c r="D13" s="299" t="s">
        <v>315</v>
      </c>
      <c r="E13" s="241"/>
      <c r="F13" s="189"/>
      <c r="G13" s="72" t="s">
        <v>101</v>
      </c>
      <c r="H13" s="189"/>
      <c r="I13" s="189"/>
      <c r="J13" s="200"/>
      <c r="K13" s="201"/>
      <c r="L13" s="52"/>
      <c r="M13" s="202"/>
      <c r="N13" s="97">
        <v>2</v>
      </c>
      <c r="O13" s="97">
        <v>1</v>
      </c>
      <c r="P13" s="203"/>
      <c r="Q13" s="74">
        <v>3</v>
      </c>
      <c r="R13" s="54" t="s">
        <v>119</v>
      </c>
      <c r="S13" s="172" t="s">
        <v>310</v>
      </c>
    </row>
    <row r="14" spans="1:22">
      <c r="A14" s="42" t="s">
        <v>27</v>
      </c>
      <c r="B14" s="82" t="s">
        <v>164</v>
      </c>
      <c r="C14" s="52" t="s">
        <v>111</v>
      </c>
      <c r="D14" s="44" t="s">
        <v>34</v>
      </c>
      <c r="E14" s="44"/>
      <c r="F14" s="237" t="s">
        <v>100</v>
      </c>
      <c r="G14" s="72" t="s">
        <v>101</v>
      </c>
      <c r="H14" s="72" t="s">
        <v>102</v>
      </c>
      <c r="I14" s="72" t="s">
        <v>119</v>
      </c>
      <c r="J14" s="73" t="s">
        <v>103</v>
      </c>
      <c r="K14" s="94"/>
      <c r="L14" s="95"/>
      <c r="M14" s="96"/>
      <c r="N14" s="97">
        <v>2</v>
      </c>
      <c r="O14" s="95"/>
      <c r="P14" s="251">
        <v>1</v>
      </c>
      <c r="Q14" s="74">
        <v>3</v>
      </c>
      <c r="R14" s="54" t="s">
        <v>119</v>
      </c>
      <c r="S14" s="172" t="s">
        <v>80</v>
      </c>
    </row>
    <row r="15" spans="1:22" ht="10.35" customHeight="1">
      <c r="A15" s="41" t="s">
        <v>9</v>
      </c>
      <c r="B15" s="42" t="s">
        <v>44</v>
      </c>
      <c r="C15" s="52" t="s">
        <v>122</v>
      </c>
      <c r="D15" s="44" t="s">
        <v>34</v>
      </c>
      <c r="E15" s="44"/>
      <c r="F15" s="72"/>
      <c r="G15" s="72"/>
      <c r="H15" s="237" t="s">
        <v>102</v>
      </c>
      <c r="I15" s="72"/>
      <c r="J15" s="73"/>
      <c r="K15" s="94">
        <v>3</v>
      </c>
      <c r="L15" s="95">
        <v>2</v>
      </c>
      <c r="M15" s="96"/>
      <c r="N15" s="97"/>
      <c r="O15" s="95"/>
      <c r="P15" s="251"/>
      <c r="Q15" s="74">
        <v>5</v>
      </c>
      <c r="R15" s="54" t="s">
        <v>120</v>
      </c>
      <c r="S15" s="44" t="s">
        <v>65</v>
      </c>
    </row>
    <row r="16" spans="1:22" s="36" customFormat="1" ht="10.35" customHeight="1">
      <c r="A16" s="41" t="s">
        <v>226</v>
      </c>
      <c r="B16" s="198" t="s">
        <v>213</v>
      </c>
      <c r="C16" s="52" t="s">
        <v>196</v>
      </c>
      <c r="D16" s="72" t="s">
        <v>34</v>
      </c>
      <c r="E16" s="44"/>
      <c r="F16" s="72"/>
      <c r="G16" s="72"/>
      <c r="H16" s="237" t="s">
        <v>102</v>
      </c>
      <c r="I16" s="72"/>
      <c r="J16" s="73"/>
      <c r="K16" s="94"/>
      <c r="L16" s="95"/>
      <c r="M16" s="96"/>
      <c r="N16" s="97">
        <v>2</v>
      </c>
      <c r="O16" s="95">
        <v>1</v>
      </c>
      <c r="P16" s="251"/>
      <c r="Q16" s="72">
        <v>3</v>
      </c>
      <c r="R16" s="54" t="s">
        <v>119</v>
      </c>
      <c r="S16" s="44" t="s">
        <v>80</v>
      </c>
    </row>
    <row r="17" spans="1:19" ht="10.35" customHeight="1">
      <c r="A17" s="41" t="s">
        <v>334</v>
      </c>
      <c r="B17" s="82" t="s">
        <v>350</v>
      </c>
      <c r="C17" s="52" t="s">
        <v>245</v>
      </c>
      <c r="D17" s="44" t="s">
        <v>34</v>
      </c>
      <c r="E17" s="44"/>
      <c r="F17" s="72"/>
      <c r="G17" s="72" t="s">
        <v>101</v>
      </c>
      <c r="H17" s="72"/>
      <c r="I17" s="237" t="s">
        <v>119</v>
      </c>
      <c r="J17" s="73" t="s">
        <v>103</v>
      </c>
      <c r="K17" s="250">
        <v>3</v>
      </c>
      <c r="L17" s="199">
        <v>2</v>
      </c>
      <c r="M17" s="251"/>
      <c r="N17" s="97"/>
      <c r="O17" s="95"/>
      <c r="P17" s="251"/>
      <c r="Q17" s="74">
        <v>5</v>
      </c>
      <c r="R17" s="54" t="s">
        <v>120</v>
      </c>
      <c r="S17" s="44" t="s">
        <v>80</v>
      </c>
    </row>
    <row r="18" spans="1:19" ht="10.35" customHeight="1">
      <c r="A18" s="41" t="s">
        <v>156</v>
      </c>
      <c r="B18" s="82" t="s">
        <v>256</v>
      </c>
      <c r="C18" s="52" t="s">
        <v>257</v>
      </c>
      <c r="D18" s="44" t="s">
        <v>34</v>
      </c>
      <c r="E18" s="239" t="s">
        <v>129</v>
      </c>
      <c r="F18" s="72"/>
      <c r="G18" s="72"/>
      <c r="H18" s="72" t="s">
        <v>102</v>
      </c>
      <c r="I18" s="72" t="s">
        <v>119</v>
      </c>
      <c r="J18" s="73"/>
      <c r="K18" s="250">
        <v>2</v>
      </c>
      <c r="L18" s="199">
        <v>2</v>
      </c>
      <c r="M18" s="251"/>
      <c r="N18" s="97"/>
      <c r="O18" s="95"/>
      <c r="P18" s="251"/>
      <c r="Q18" s="74">
        <v>4</v>
      </c>
      <c r="R18" s="54" t="s">
        <v>120</v>
      </c>
      <c r="S18" s="44" t="s">
        <v>80</v>
      </c>
    </row>
    <row r="19" spans="1:19" ht="10.35" customHeight="1">
      <c r="A19" s="41" t="s">
        <v>142</v>
      </c>
      <c r="B19" s="204" t="s">
        <v>273</v>
      </c>
      <c r="C19" s="52" t="s">
        <v>114</v>
      </c>
      <c r="D19" s="44" t="s">
        <v>34</v>
      </c>
      <c r="E19" s="44" t="s">
        <v>129</v>
      </c>
      <c r="F19" s="72"/>
      <c r="G19" s="72"/>
      <c r="H19" s="72" t="s">
        <v>102</v>
      </c>
      <c r="I19" s="72" t="s">
        <v>119</v>
      </c>
      <c r="J19" s="73"/>
      <c r="K19" s="250">
        <v>2</v>
      </c>
      <c r="L19" s="199">
        <v>1</v>
      </c>
      <c r="M19" s="251"/>
      <c r="N19" s="97"/>
      <c r="O19" s="95"/>
      <c r="P19" s="251"/>
      <c r="Q19" s="74">
        <v>3</v>
      </c>
      <c r="R19" s="54" t="s">
        <v>120</v>
      </c>
      <c r="S19" s="44" t="s">
        <v>80</v>
      </c>
    </row>
    <row r="20" spans="1:19" ht="10.35" customHeight="1">
      <c r="A20" s="41" t="s">
        <v>252</v>
      </c>
      <c r="B20" s="82" t="s">
        <v>246</v>
      </c>
      <c r="C20" s="76" t="s">
        <v>197</v>
      </c>
      <c r="D20" s="299" t="s">
        <v>34</v>
      </c>
      <c r="E20" s="241"/>
      <c r="F20" s="189"/>
      <c r="G20" s="243" t="s">
        <v>101</v>
      </c>
      <c r="H20" s="189"/>
      <c r="I20" s="189"/>
      <c r="J20" s="200"/>
      <c r="K20" s="94">
        <v>1</v>
      </c>
      <c r="L20" s="95"/>
      <c r="M20" s="280">
        <v>4</v>
      </c>
      <c r="N20" s="281"/>
      <c r="O20" s="30"/>
      <c r="P20" s="282"/>
      <c r="Q20" s="279">
        <v>5</v>
      </c>
      <c r="R20" s="54" t="s">
        <v>126</v>
      </c>
      <c r="S20" s="44" t="s">
        <v>262</v>
      </c>
    </row>
    <row r="21" spans="1:19" s="87" customFormat="1" ht="10.35" customHeight="1">
      <c r="A21" s="41" t="s">
        <v>10</v>
      </c>
      <c r="B21" s="82" t="s">
        <v>316</v>
      </c>
      <c r="C21" s="52" t="s">
        <v>63</v>
      </c>
      <c r="D21" s="44" t="s">
        <v>34</v>
      </c>
      <c r="E21" s="172" t="s">
        <v>129</v>
      </c>
      <c r="F21" s="205"/>
      <c r="G21" s="205"/>
      <c r="H21" s="205"/>
      <c r="I21" s="205" t="s">
        <v>119</v>
      </c>
      <c r="J21" s="261" t="s">
        <v>103</v>
      </c>
      <c r="K21" s="207"/>
      <c r="L21" s="208"/>
      <c r="M21" s="209"/>
      <c r="N21" s="210">
        <v>2</v>
      </c>
      <c r="O21" s="211">
        <v>1</v>
      </c>
      <c r="P21" s="212"/>
      <c r="Q21" s="213">
        <v>3</v>
      </c>
      <c r="R21" s="54" t="s">
        <v>119</v>
      </c>
      <c r="S21" s="172" t="s">
        <v>80</v>
      </c>
    </row>
    <row r="22" spans="1:19" s="87" customFormat="1" ht="12.75" customHeight="1">
      <c r="A22" s="41" t="s">
        <v>11</v>
      </c>
      <c r="B22" s="204" t="s">
        <v>220</v>
      </c>
      <c r="C22" s="142" t="s">
        <v>62</v>
      </c>
      <c r="D22" s="172" t="s">
        <v>34</v>
      </c>
      <c r="E22" s="172"/>
      <c r="F22" s="205"/>
      <c r="G22" s="205"/>
      <c r="H22" s="205"/>
      <c r="I22" s="205" t="s">
        <v>119</v>
      </c>
      <c r="J22" s="261" t="s">
        <v>103</v>
      </c>
      <c r="K22" s="207"/>
      <c r="L22" s="211"/>
      <c r="M22" s="209"/>
      <c r="N22" s="210">
        <v>2</v>
      </c>
      <c r="O22" s="211">
        <v>1</v>
      </c>
      <c r="P22" s="212"/>
      <c r="Q22" s="213">
        <v>5</v>
      </c>
      <c r="R22" s="214" t="s">
        <v>127</v>
      </c>
      <c r="S22" s="172" t="s">
        <v>262</v>
      </c>
    </row>
    <row r="23" spans="1:19" s="87" customFormat="1" ht="10.35" customHeight="1">
      <c r="A23" s="41" t="s">
        <v>169</v>
      </c>
      <c r="B23" s="82" t="s">
        <v>55</v>
      </c>
      <c r="C23" s="52" t="s">
        <v>114</v>
      </c>
      <c r="D23" s="44" t="s">
        <v>34</v>
      </c>
      <c r="E23" s="44" t="s">
        <v>129</v>
      </c>
      <c r="F23" s="72"/>
      <c r="G23" s="72"/>
      <c r="H23" s="72" t="s">
        <v>102</v>
      </c>
      <c r="I23" s="72"/>
      <c r="J23" s="73"/>
      <c r="K23" s="94">
        <v>2</v>
      </c>
      <c r="L23" s="95"/>
      <c r="M23" s="96">
        <v>1</v>
      </c>
      <c r="N23" s="97"/>
      <c r="O23" s="95"/>
      <c r="P23" s="251"/>
      <c r="Q23" s="74">
        <v>3</v>
      </c>
      <c r="R23" s="54" t="s">
        <v>120</v>
      </c>
      <c r="S23" s="44" t="s">
        <v>65</v>
      </c>
    </row>
    <row r="24" spans="1:19" ht="10.35" customHeight="1">
      <c r="A24" s="41" t="s">
        <v>36</v>
      </c>
      <c r="B24" s="42" t="s">
        <v>35</v>
      </c>
      <c r="C24" s="42" t="s">
        <v>33</v>
      </c>
      <c r="D24" s="44" t="s">
        <v>34</v>
      </c>
      <c r="E24" s="44"/>
      <c r="F24" s="237" t="s">
        <v>100</v>
      </c>
      <c r="G24" s="72" t="s">
        <v>101</v>
      </c>
      <c r="H24" s="72"/>
      <c r="I24" s="72" t="s">
        <v>119</v>
      </c>
      <c r="J24" s="73" t="s">
        <v>103</v>
      </c>
      <c r="K24" s="97">
        <v>2</v>
      </c>
      <c r="L24" s="95">
        <v>1</v>
      </c>
      <c r="M24" s="96"/>
      <c r="N24" s="97"/>
      <c r="O24" s="95"/>
      <c r="P24" s="251"/>
      <c r="Q24" s="74">
        <v>3</v>
      </c>
      <c r="R24" s="54" t="s">
        <v>120</v>
      </c>
      <c r="S24" s="44" t="s">
        <v>65</v>
      </c>
    </row>
    <row r="25" spans="1:19" ht="10.35" customHeight="1">
      <c r="A25" s="41" t="s">
        <v>37</v>
      </c>
      <c r="B25" s="42" t="s">
        <v>152</v>
      </c>
      <c r="C25" s="42" t="s">
        <v>276</v>
      </c>
      <c r="D25" s="44" t="s">
        <v>117</v>
      </c>
      <c r="E25" s="44"/>
      <c r="F25" s="72"/>
      <c r="G25" s="72"/>
      <c r="H25" s="72"/>
      <c r="I25" s="72" t="s">
        <v>119</v>
      </c>
      <c r="J25" s="73"/>
      <c r="K25" s="94">
        <v>2</v>
      </c>
      <c r="L25" s="95"/>
      <c r="M25" s="96">
        <v>2</v>
      </c>
      <c r="N25" s="97"/>
      <c r="O25" s="95"/>
      <c r="P25" s="251"/>
      <c r="Q25" s="74">
        <v>4</v>
      </c>
      <c r="R25" s="54" t="s">
        <v>120</v>
      </c>
      <c r="S25" s="44" t="s">
        <v>80</v>
      </c>
    </row>
    <row r="26" spans="1:19" ht="10.35" customHeight="1">
      <c r="A26" s="41" t="s">
        <v>317</v>
      </c>
      <c r="B26" s="82" t="s">
        <v>394</v>
      </c>
      <c r="C26" s="52" t="s">
        <v>318</v>
      </c>
      <c r="D26" s="299" t="s">
        <v>34</v>
      </c>
      <c r="E26" s="241"/>
      <c r="F26" s="189"/>
      <c r="G26" s="189"/>
      <c r="H26" s="189"/>
      <c r="I26" s="189" t="s">
        <v>119</v>
      </c>
      <c r="J26" s="200" t="s">
        <v>103</v>
      </c>
      <c r="K26" s="94"/>
      <c r="L26" s="95"/>
      <c r="M26" s="96"/>
      <c r="N26" s="97">
        <v>3</v>
      </c>
      <c r="O26" s="95"/>
      <c r="P26" s="251">
        <v>1</v>
      </c>
      <c r="Q26" s="74">
        <v>5</v>
      </c>
      <c r="R26" s="54" t="s">
        <v>127</v>
      </c>
      <c r="S26" s="259" t="s">
        <v>262</v>
      </c>
    </row>
    <row r="27" spans="1:19" ht="10.35" customHeight="1">
      <c r="A27" s="41" t="s">
        <v>38</v>
      </c>
      <c r="B27" s="85" t="s">
        <v>258</v>
      </c>
      <c r="C27" s="283" t="s">
        <v>368</v>
      </c>
      <c r="D27" s="44" t="s">
        <v>34</v>
      </c>
      <c r="E27" s="44"/>
      <c r="F27" s="72"/>
      <c r="G27" s="72" t="s">
        <v>101</v>
      </c>
      <c r="H27" s="72"/>
      <c r="I27" s="72" t="s">
        <v>119</v>
      </c>
      <c r="J27" s="73" t="s">
        <v>103</v>
      </c>
      <c r="K27" s="94"/>
      <c r="L27" s="95"/>
      <c r="M27" s="96"/>
      <c r="N27" s="94">
        <v>3</v>
      </c>
      <c r="O27" s="95"/>
      <c r="P27" s="96"/>
      <c r="Q27" s="74">
        <v>3</v>
      </c>
      <c r="R27" s="54" t="s">
        <v>119</v>
      </c>
      <c r="S27" s="44" t="s">
        <v>65</v>
      </c>
    </row>
    <row r="28" spans="1:19" ht="10.35" customHeight="1">
      <c r="A28" s="41" t="s">
        <v>319</v>
      </c>
      <c r="B28" s="82" t="s">
        <v>320</v>
      </c>
      <c r="C28" s="116" t="s">
        <v>321</v>
      </c>
      <c r="D28" s="300" t="s">
        <v>34</v>
      </c>
      <c r="E28" s="44"/>
      <c r="F28" s="72"/>
      <c r="G28" s="72" t="s">
        <v>101</v>
      </c>
      <c r="H28" s="72"/>
      <c r="I28" s="72"/>
      <c r="J28" s="73"/>
      <c r="K28" s="94"/>
      <c r="L28" s="95"/>
      <c r="M28" s="96"/>
      <c r="N28" s="94">
        <v>2</v>
      </c>
      <c r="O28" s="95"/>
      <c r="P28" s="96">
        <v>2</v>
      </c>
      <c r="Q28" s="74">
        <v>4</v>
      </c>
      <c r="R28" s="54" t="s">
        <v>127</v>
      </c>
      <c r="S28" s="44" t="s">
        <v>262</v>
      </c>
    </row>
    <row r="29" spans="1:19" ht="10.35" customHeight="1">
      <c r="A29" s="41" t="s">
        <v>39</v>
      </c>
      <c r="B29" s="82" t="s">
        <v>23</v>
      </c>
      <c r="C29" s="52" t="s">
        <v>285</v>
      </c>
      <c r="D29" s="44" t="s">
        <v>34</v>
      </c>
      <c r="E29" s="44" t="s">
        <v>129</v>
      </c>
      <c r="F29" s="72"/>
      <c r="G29" s="72"/>
      <c r="H29" s="72" t="s">
        <v>102</v>
      </c>
      <c r="I29" s="72"/>
      <c r="J29" s="73"/>
      <c r="K29" s="94">
        <v>3</v>
      </c>
      <c r="L29" s="95"/>
      <c r="M29" s="96"/>
      <c r="N29" s="97"/>
      <c r="O29" s="95"/>
      <c r="P29" s="251"/>
      <c r="Q29" s="74">
        <v>4</v>
      </c>
      <c r="R29" s="54" t="s">
        <v>120</v>
      </c>
      <c r="S29" s="44" t="s">
        <v>80</v>
      </c>
    </row>
    <row r="30" spans="1:19" s="215" customFormat="1" ht="10.35" customHeight="1">
      <c r="A30" s="41" t="s">
        <v>322</v>
      </c>
      <c r="B30" s="82" t="s">
        <v>292</v>
      </c>
      <c r="C30" s="52" t="s">
        <v>281</v>
      </c>
      <c r="D30" s="44" t="s">
        <v>34</v>
      </c>
      <c r="E30" s="44" t="s">
        <v>129</v>
      </c>
      <c r="F30" s="72"/>
      <c r="G30" s="72"/>
      <c r="H30" s="72"/>
      <c r="I30" s="237" t="s">
        <v>119</v>
      </c>
      <c r="J30" s="73" t="s">
        <v>103</v>
      </c>
      <c r="K30" s="94">
        <v>1</v>
      </c>
      <c r="L30" s="95"/>
      <c r="M30" s="96">
        <v>3</v>
      </c>
      <c r="N30" s="97"/>
      <c r="O30" s="95"/>
      <c r="P30" s="251"/>
      <c r="Q30" s="74">
        <v>4</v>
      </c>
      <c r="R30" s="54" t="s">
        <v>126</v>
      </c>
      <c r="S30" s="44" t="s">
        <v>262</v>
      </c>
    </row>
    <row r="31" spans="1:19" ht="10.35" customHeight="1">
      <c r="A31" s="41" t="s">
        <v>40</v>
      </c>
      <c r="B31" s="82" t="s">
        <v>286</v>
      </c>
      <c r="C31" s="52" t="s">
        <v>323</v>
      </c>
      <c r="D31" s="44" t="s">
        <v>34</v>
      </c>
      <c r="E31" s="44"/>
      <c r="F31" s="72"/>
      <c r="G31" s="72" t="s">
        <v>101</v>
      </c>
      <c r="H31" s="72"/>
      <c r="I31" s="72"/>
      <c r="J31" s="73"/>
      <c r="K31" s="94">
        <v>3</v>
      </c>
      <c r="L31" s="95">
        <v>2</v>
      </c>
      <c r="M31" s="96"/>
      <c r="N31" s="97"/>
      <c r="O31" s="95"/>
      <c r="P31" s="251"/>
      <c r="Q31" s="74">
        <v>5</v>
      </c>
      <c r="R31" s="54" t="s">
        <v>126</v>
      </c>
      <c r="S31" s="259" t="s">
        <v>262</v>
      </c>
    </row>
    <row r="32" spans="1:19" ht="10.35" customHeight="1">
      <c r="A32" s="41" t="s">
        <v>41</v>
      </c>
      <c r="B32" s="198" t="s">
        <v>29</v>
      </c>
      <c r="C32" s="272" t="s">
        <v>391</v>
      </c>
      <c r="D32" s="44" t="s">
        <v>34</v>
      </c>
      <c r="E32" s="44" t="s">
        <v>129</v>
      </c>
      <c r="F32" s="72"/>
      <c r="G32" s="72"/>
      <c r="H32" s="72" t="s">
        <v>102</v>
      </c>
      <c r="I32" s="72"/>
      <c r="J32" s="73"/>
      <c r="K32" s="94">
        <v>3</v>
      </c>
      <c r="L32" s="95">
        <v>1</v>
      </c>
      <c r="M32" s="96"/>
      <c r="N32" s="97"/>
      <c r="O32" s="95"/>
      <c r="P32" s="251"/>
      <c r="Q32" s="74">
        <v>4</v>
      </c>
      <c r="R32" s="54" t="s">
        <v>120</v>
      </c>
      <c r="S32" s="44" t="s">
        <v>80</v>
      </c>
    </row>
    <row r="33" spans="1:19" ht="10.35" customHeight="1">
      <c r="A33" s="41" t="s">
        <v>42</v>
      </c>
      <c r="B33" s="82" t="s">
        <v>28</v>
      </c>
      <c r="C33" s="52" t="s">
        <v>115</v>
      </c>
      <c r="D33" s="44" t="s">
        <v>34</v>
      </c>
      <c r="E33" s="239" t="s">
        <v>129</v>
      </c>
      <c r="F33" s="72"/>
      <c r="G33" s="72"/>
      <c r="H33" s="72" t="s">
        <v>102</v>
      </c>
      <c r="I33" s="72" t="s">
        <v>119</v>
      </c>
      <c r="J33" s="73" t="s">
        <v>103</v>
      </c>
      <c r="K33" s="94"/>
      <c r="L33" s="95"/>
      <c r="M33" s="96"/>
      <c r="N33" s="97">
        <v>2</v>
      </c>
      <c r="O33" s="95">
        <v>2</v>
      </c>
      <c r="P33" s="251"/>
      <c r="Q33" s="74">
        <v>5</v>
      </c>
      <c r="R33" s="54" t="s">
        <v>119</v>
      </c>
      <c r="S33" s="44" t="s">
        <v>80</v>
      </c>
    </row>
    <row r="34" spans="1:19" ht="12" customHeight="1">
      <c r="A34" s="41" t="s">
        <v>43</v>
      </c>
      <c r="B34" s="284" t="s">
        <v>369</v>
      </c>
      <c r="C34" s="52" t="s">
        <v>31</v>
      </c>
      <c r="D34" s="44" t="s">
        <v>34</v>
      </c>
      <c r="E34" s="44" t="s">
        <v>129</v>
      </c>
      <c r="F34" s="72"/>
      <c r="G34" s="72"/>
      <c r="H34" s="72" t="s">
        <v>102</v>
      </c>
      <c r="I34" s="72"/>
      <c r="J34" s="73" t="s">
        <v>103</v>
      </c>
      <c r="K34" s="94"/>
      <c r="L34" s="95"/>
      <c r="M34" s="96"/>
      <c r="N34" s="97">
        <v>2</v>
      </c>
      <c r="O34" s="95"/>
      <c r="P34" s="251">
        <v>1</v>
      </c>
      <c r="Q34" s="74">
        <v>3</v>
      </c>
      <c r="R34" s="54" t="s">
        <v>119</v>
      </c>
      <c r="S34" s="44" t="s">
        <v>65</v>
      </c>
    </row>
    <row r="35" spans="1:19" ht="10.35" customHeight="1">
      <c r="A35" s="41" t="s">
        <v>230</v>
      </c>
      <c r="B35" s="82" t="s">
        <v>232</v>
      </c>
      <c r="C35" s="52" t="s">
        <v>115</v>
      </c>
      <c r="D35" s="44" t="s">
        <v>34</v>
      </c>
      <c r="E35" s="239" t="s">
        <v>129</v>
      </c>
      <c r="F35" s="72"/>
      <c r="G35" s="72"/>
      <c r="H35" s="72"/>
      <c r="I35" s="72"/>
      <c r="J35" s="73"/>
      <c r="K35" s="94">
        <v>2</v>
      </c>
      <c r="L35" s="95">
        <v>1</v>
      </c>
      <c r="M35" s="96"/>
      <c r="N35" s="97"/>
      <c r="O35" s="95"/>
      <c r="P35" s="251"/>
      <c r="Q35" s="74">
        <v>3</v>
      </c>
      <c r="R35" s="54" t="s">
        <v>120</v>
      </c>
      <c r="S35" s="44" t="s">
        <v>80</v>
      </c>
    </row>
    <row r="36" spans="1:19" ht="10.35" customHeight="1">
      <c r="A36" s="41" t="s">
        <v>324</v>
      </c>
      <c r="B36" s="82" t="s">
        <v>325</v>
      </c>
      <c r="C36" s="52" t="s">
        <v>326</v>
      </c>
      <c r="D36" s="44" t="s">
        <v>315</v>
      </c>
      <c r="E36" s="44"/>
      <c r="F36" s="72"/>
      <c r="G36" s="72" t="s">
        <v>101</v>
      </c>
      <c r="H36" s="72"/>
      <c r="I36" s="72"/>
      <c r="J36" s="73"/>
      <c r="K36" s="94">
        <v>2</v>
      </c>
      <c r="L36" s="95"/>
      <c r="M36" s="96">
        <v>1</v>
      </c>
      <c r="N36" s="216"/>
      <c r="O36" s="95"/>
      <c r="P36" s="217"/>
      <c r="Q36" s="74">
        <v>3</v>
      </c>
      <c r="R36" s="54" t="s">
        <v>120</v>
      </c>
      <c r="S36" s="44" t="s">
        <v>80</v>
      </c>
    </row>
    <row r="37" spans="1:19" s="36" customFormat="1" ht="10.35" customHeight="1">
      <c r="A37" s="41" t="s">
        <v>223</v>
      </c>
      <c r="B37" s="198" t="s">
        <v>212</v>
      </c>
      <c r="C37" s="52" t="s">
        <v>395</v>
      </c>
      <c r="D37" s="72" t="s">
        <v>71</v>
      </c>
      <c r="E37" s="44"/>
      <c r="F37" s="72"/>
      <c r="G37" s="72"/>
      <c r="H37" s="72" t="s">
        <v>102</v>
      </c>
      <c r="I37" s="72"/>
      <c r="J37" s="73"/>
      <c r="K37" s="94"/>
      <c r="L37" s="95"/>
      <c r="M37" s="96"/>
      <c r="N37" s="97">
        <v>2</v>
      </c>
      <c r="O37" s="95"/>
      <c r="P37" s="251"/>
      <c r="Q37" s="72">
        <v>2</v>
      </c>
      <c r="R37" s="54" t="s">
        <v>119</v>
      </c>
      <c r="S37" s="44" t="s">
        <v>65</v>
      </c>
    </row>
    <row r="38" spans="1:19" s="87" customFormat="1" ht="10.35" customHeight="1">
      <c r="A38" s="41" t="s">
        <v>143</v>
      </c>
      <c r="B38" s="204" t="s">
        <v>259</v>
      </c>
      <c r="C38" s="142" t="s">
        <v>277</v>
      </c>
      <c r="D38" s="172" t="s">
        <v>34</v>
      </c>
      <c r="E38" s="172"/>
      <c r="F38" s="205"/>
      <c r="G38" s="262" t="s">
        <v>101</v>
      </c>
      <c r="H38" s="205" t="s">
        <v>102</v>
      </c>
      <c r="I38" s="205"/>
      <c r="J38" s="206"/>
      <c r="K38" s="207"/>
      <c r="L38" s="211"/>
      <c r="M38" s="209"/>
      <c r="N38" s="210">
        <v>2</v>
      </c>
      <c r="O38" s="211">
        <v>1</v>
      </c>
      <c r="P38" s="212"/>
      <c r="Q38" s="213">
        <v>3</v>
      </c>
      <c r="R38" s="214" t="s">
        <v>127</v>
      </c>
      <c r="S38" s="259" t="s">
        <v>262</v>
      </c>
    </row>
    <row r="39" spans="1:19" s="87" customFormat="1" ht="10.35" customHeight="1">
      <c r="A39" s="41" t="s">
        <v>253</v>
      </c>
      <c r="B39" s="284" t="s">
        <v>370</v>
      </c>
      <c r="C39" s="142" t="s">
        <v>211</v>
      </c>
      <c r="D39" s="172" t="s">
        <v>34</v>
      </c>
      <c r="E39" s="172"/>
      <c r="F39" s="205"/>
      <c r="G39" s="262" t="s">
        <v>101</v>
      </c>
      <c r="H39" s="205"/>
      <c r="I39" s="205"/>
      <c r="J39" s="206"/>
      <c r="K39" s="218">
        <v>2</v>
      </c>
      <c r="L39" s="219"/>
      <c r="M39" s="212">
        <v>1</v>
      </c>
      <c r="N39" s="210"/>
      <c r="O39" s="211"/>
      <c r="P39" s="212"/>
      <c r="Q39" s="213">
        <v>5</v>
      </c>
      <c r="R39" s="214" t="s">
        <v>126</v>
      </c>
      <c r="S39" s="172" t="s">
        <v>262</v>
      </c>
    </row>
    <row r="40" spans="1:19" ht="10.35" customHeight="1">
      <c r="A40" s="41" t="s">
        <v>327</v>
      </c>
      <c r="B40" s="82" t="s">
        <v>352</v>
      </c>
      <c r="C40" s="76" t="s">
        <v>291</v>
      </c>
      <c r="D40" s="299" t="s">
        <v>34</v>
      </c>
      <c r="E40" s="241"/>
      <c r="F40" s="189"/>
      <c r="G40" s="189"/>
      <c r="H40" s="189"/>
      <c r="I40" s="243" t="s">
        <v>119</v>
      </c>
      <c r="J40" s="200" t="s">
        <v>103</v>
      </c>
      <c r="K40" s="97">
        <v>3</v>
      </c>
      <c r="L40" s="95"/>
      <c r="M40" s="282">
        <v>2</v>
      </c>
      <c r="N40" s="227"/>
      <c r="O40" s="226"/>
      <c r="P40" s="228"/>
      <c r="Q40" s="279">
        <v>5</v>
      </c>
      <c r="R40" s="54" t="s">
        <v>120</v>
      </c>
      <c r="S40" s="44" t="s">
        <v>80</v>
      </c>
    </row>
    <row r="41" spans="1:19" ht="10.35" customHeight="1">
      <c r="A41" s="41" t="s">
        <v>274</v>
      </c>
      <c r="B41" s="82" t="s">
        <v>271</v>
      </c>
      <c r="C41" s="76" t="s">
        <v>269</v>
      </c>
      <c r="D41" s="299" t="s">
        <v>34</v>
      </c>
      <c r="E41" s="241"/>
      <c r="F41" s="285" t="s">
        <v>100</v>
      </c>
      <c r="G41" s="189" t="s">
        <v>101</v>
      </c>
      <c r="H41" s="189"/>
      <c r="I41" s="243" t="s">
        <v>119</v>
      </c>
      <c r="J41" s="200"/>
      <c r="K41" s="94">
        <v>2</v>
      </c>
      <c r="L41" s="95">
        <v>2</v>
      </c>
      <c r="M41" s="96"/>
      <c r="N41" s="97"/>
      <c r="O41" s="95"/>
      <c r="P41" s="251"/>
      <c r="Q41" s="74">
        <v>4</v>
      </c>
      <c r="R41" s="54" t="s">
        <v>120</v>
      </c>
      <c r="S41" s="44" t="s">
        <v>65</v>
      </c>
    </row>
    <row r="42" spans="1:19" ht="10.35" customHeight="1">
      <c r="A42" s="41" t="s">
        <v>312</v>
      </c>
      <c r="B42" s="82" t="s">
        <v>328</v>
      </c>
      <c r="C42" s="76" t="s">
        <v>260</v>
      </c>
      <c r="D42" s="299" t="s">
        <v>34</v>
      </c>
      <c r="E42" s="241"/>
      <c r="F42" s="285" t="s">
        <v>100</v>
      </c>
      <c r="G42" s="189" t="s">
        <v>101</v>
      </c>
      <c r="H42" s="189"/>
      <c r="I42" s="189" t="s">
        <v>119</v>
      </c>
      <c r="J42" s="244" t="s">
        <v>103</v>
      </c>
      <c r="K42" s="94"/>
      <c r="L42" s="95"/>
      <c r="M42" s="96"/>
      <c r="N42" s="97">
        <v>2</v>
      </c>
      <c r="O42" s="95">
        <v>1</v>
      </c>
      <c r="P42" s="251"/>
      <c r="Q42" s="74">
        <v>3</v>
      </c>
      <c r="R42" s="54" t="s">
        <v>127</v>
      </c>
      <c r="S42" s="44"/>
    </row>
    <row r="43" spans="1:19" ht="10.35" customHeight="1">
      <c r="A43" s="41" t="s">
        <v>45</v>
      </c>
      <c r="B43" s="82" t="s">
        <v>153</v>
      </c>
      <c r="C43" s="52" t="s">
        <v>122</v>
      </c>
      <c r="D43" s="44" t="s">
        <v>34</v>
      </c>
      <c r="E43" s="44"/>
      <c r="F43" s="285" t="s">
        <v>100</v>
      </c>
      <c r="G43" s="72"/>
      <c r="H43" s="72" t="s">
        <v>102</v>
      </c>
      <c r="I43" s="72"/>
      <c r="J43" s="73"/>
      <c r="K43" s="94"/>
      <c r="L43" s="95"/>
      <c r="M43" s="96"/>
      <c r="N43" s="97">
        <v>2</v>
      </c>
      <c r="O43" s="95">
        <v>2</v>
      </c>
      <c r="P43" s="251"/>
      <c r="Q43" s="74">
        <v>4</v>
      </c>
      <c r="R43" s="54" t="s">
        <v>119</v>
      </c>
      <c r="S43" s="44" t="s">
        <v>65</v>
      </c>
    </row>
    <row r="44" spans="1:19" ht="10.35" customHeight="1">
      <c r="A44" s="41" t="s">
        <v>144</v>
      </c>
      <c r="B44" s="82" t="s">
        <v>353</v>
      </c>
      <c r="C44" s="52" t="s">
        <v>133</v>
      </c>
      <c r="D44" s="44" t="s">
        <v>34</v>
      </c>
      <c r="E44" s="44"/>
      <c r="F44" s="237" t="s">
        <v>100</v>
      </c>
      <c r="G44" s="72"/>
      <c r="H44" s="72"/>
      <c r="I44" s="72"/>
      <c r="J44" s="73"/>
      <c r="K44" s="94">
        <v>2</v>
      </c>
      <c r="L44" s="95">
        <v>1</v>
      </c>
      <c r="M44" s="96"/>
      <c r="N44" s="97"/>
      <c r="O44" s="95"/>
      <c r="P44" s="251"/>
      <c r="Q44" s="74">
        <v>3</v>
      </c>
      <c r="R44" s="54" t="s">
        <v>120</v>
      </c>
      <c r="S44" s="44" t="s">
        <v>80</v>
      </c>
    </row>
    <row r="45" spans="1:19" s="215" customFormat="1" ht="10.35" customHeight="1">
      <c r="A45" s="41" t="s">
        <v>329</v>
      </c>
      <c r="B45" s="82" t="s">
        <v>293</v>
      </c>
      <c r="C45" s="52" t="s">
        <v>270</v>
      </c>
      <c r="D45" s="299" t="s">
        <v>34</v>
      </c>
      <c r="E45" s="241"/>
      <c r="F45" s="243" t="s">
        <v>100</v>
      </c>
      <c r="G45" s="189"/>
      <c r="H45" s="189"/>
      <c r="I45" s="72"/>
      <c r="J45" s="73"/>
      <c r="K45" s="94">
        <v>2</v>
      </c>
      <c r="L45" s="95">
        <v>1</v>
      </c>
      <c r="M45" s="96"/>
      <c r="N45" s="97"/>
      <c r="O45" s="95"/>
      <c r="P45" s="251"/>
      <c r="Q45" s="74">
        <v>3</v>
      </c>
      <c r="R45" s="54" t="s">
        <v>120</v>
      </c>
      <c r="S45" s="44" t="s">
        <v>80</v>
      </c>
    </row>
    <row r="46" spans="1:19" s="215" customFormat="1" ht="10.35" customHeight="1">
      <c r="A46" s="273" t="s">
        <v>362</v>
      </c>
      <c r="B46" s="284" t="s">
        <v>363</v>
      </c>
      <c r="C46" s="286" t="s">
        <v>309</v>
      </c>
      <c r="D46" s="299" t="s">
        <v>34</v>
      </c>
      <c r="E46" s="287"/>
      <c r="F46" s="288"/>
      <c r="G46" s="285"/>
      <c r="H46" s="288" t="s">
        <v>102</v>
      </c>
      <c r="I46" s="285"/>
      <c r="J46" s="289"/>
      <c r="K46" s="290"/>
      <c r="L46" s="30"/>
      <c r="M46" s="280"/>
      <c r="N46" s="290">
        <v>2</v>
      </c>
      <c r="O46" s="30">
        <v>1</v>
      </c>
      <c r="P46" s="282">
        <v>1</v>
      </c>
      <c r="Q46" s="279">
        <v>4</v>
      </c>
      <c r="R46" s="235" t="s">
        <v>127</v>
      </c>
      <c r="S46" s="259" t="s">
        <v>262</v>
      </c>
    </row>
    <row r="47" spans="1:19" ht="10.35" customHeight="1">
      <c r="A47" s="41" t="s">
        <v>275</v>
      </c>
      <c r="B47" s="82" t="s">
        <v>272</v>
      </c>
      <c r="C47" s="76" t="s">
        <v>270</v>
      </c>
      <c r="D47" s="299" t="s">
        <v>34</v>
      </c>
      <c r="E47" s="241"/>
      <c r="F47" s="243" t="s">
        <v>100</v>
      </c>
      <c r="G47" s="189"/>
      <c r="H47" s="189"/>
      <c r="I47" s="189"/>
      <c r="J47" s="200"/>
      <c r="K47" s="94">
        <v>2</v>
      </c>
      <c r="L47" s="95">
        <v>1</v>
      </c>
      <c r="M47" s="96"/>
      <c r="N47" s="97"/>
      <c r="O47" s="95"/>
      <c r="P47" s="251"/>
      <c r="Q47" s="74">
        <v>3</v>
      </c>
      <c r="R47" s="54" t="s">
        <v>120</v>
      </c>
      <c r="S47" s="44" t="s">
        <v>80</v>
      </c>
    </row>
    <row r="48" spans="1:19" ht="10.35" customHeight="1">
      <c r="A48" s="41" t="s">
        <v>46</v>
      </c>
      <c r="B48" s="82" t="s">
        <v>14</v>
      </c>
      <c r="C48" s="272" t="s">
        <v>392</v>
      </c>
      <c r="D48" s="44" t="s">
        <v>34</v>
      </c>
      <c r="E48" s="44" t="s">
        <v>129</v>
      </c>
      <c r="F48" s="72"/>
      <c r="G48" s="72"/>
      <c r="H48" s="72" t="s">
        <v>102</v>
      </c>
      <c r="I48" s="72"/>
      <c r="J48" s="73" t="s">
        <v>103</v>
      </c>
      <c r="K48" s="94">
        <v>2</v>
      </c>
      <c r="L48" s="95">
        <v>2</v>
      </c>
      <c r="M48" s="96"/>
      <c r="N48" s="97"/>
      <c r="O48" s="95"/>
      <c r="P48" s="251"/>
      <c r="Q48" s="74">
        <v>5</v>
      </c>
      <c r="R48" s="54" t="s">
        <v>126</v>
      </c>
      <c r="S48" s="259" t="s">
        <v>262</v>
      </c>
    </row>
    <row r="49" spans="1:20">
      <c r="A49" s="41" t="s">
        <v>145</v>
      </c>
      <c r="B49" s="82" t="s">
        <v>146</v>
      </c>
      <c r="C49" s="52" t="s">
        <v>132</v>
      </c>
      <c r="D49" s="44" t="s">
        <v>34</v>
      </c>
      <c r="E49" s="44"/>
      <c r="F49" s="72"/>
      <c r="G49" s="72"/>
      <c r="H49" s="72"/>
      <c r="I49" s="72"/>
      <c r="J49" s="240" t="s">
        <v>103</v>
      </c>
      <c r="K49" s="94"/>
      <c r="L49" s="95"/>
      <c r="M49" s="96"/>
      <c r="N49" s="97">
        <v>2</v>
      </c>
      <c r="O49" s="95">
        <v>1</v>
      </c>
      <c r="P49" s="251"/>
      <c r="Q49" s="74">
        <v>3</v>
      </c>
      <c r="R49" s="54" t="s">
        <v>119</v>
      </c>
      <c r="S49" s="172" t="s">
        <v>80</v>
      </c>
    </row>
    <row r="50" spans="1:20" s="270" customFormat="1" ht="10.35" customHeight="1">
      <c r="A50" s="273" t="s">
        <v>149</v>
      </c>
      <c r="B50" s="284" t="s">
        <v>359</v>
      </c>
      <c r="C50" s="272" t="s">
        <v>160</v>
      </c>
      <c r="D50" s="44" t="s">
        <v>34</v>
      </c>
      <c r="E50" s="259" t="s">
        <v>129</v>
      </c>
      <c r="F50" s="291"/>
      <c r="G50" s="291"/>
      <c r="H50" s="291"/>
      <c r="I50" s="291" t="s">
        <v>119</v>
      </c>
      <c r="J50" s="292" t="s">
        <v>103</v>
      </c>
      <c r="K50" s="290"/>
      <c r="L50" s="30"/>
      <c r="M50" s="280"/>
      <c r="N50" s="281">
        <v>1</v>
      </c>
      <c r="O50" s="30">
        <v>1</v>
      </c>
      <c r="P50" s="282">
        <v>2</v>
      </c>
      <c r="Q50" s="279">
        <v>4</v>
      </c>
      <c r="R50" s="235" t="s">
        <v>127</v>
      </c>
      <c r="S50" s="259" t="s">
        <v>262</v>
      </c>
    </row>
    <row r="51" spans="1:20" ht="10.35" customHeight="1">
      <c r="A51" s="41" t="s">
        <v>48</v>
      </c>
      <c r="B51" s="82" t="s">
        <v>151</v>
      </c>
      <c r="C51" s="116" t="s">
        <v>321</v>
      </c>
      <c r="D51" s="44" t="s">
        <v>34</v>
      </c>
      <c r="E51" s="44"/>
      <c r="F51" s="72"/>
      <c r="G51" s="72" t="s">
        <v>101</v>
      </c>
      <c r="H51" s="72"/>
      <c r="I51" s="72"/>
      <c r="J51" s="73"/>
      <c r="K51" s="94">
        <v>2</v>
      </c>
      <c r="L51" s="95"/>
      <c r="M51" s="96">
        <v>2</v>
      </c>
      <c r="N51" s="97"/>
      <c r="O51" s="95"/>
      <c r="P51" s="251"/>
      <c r="Q51" s="74">
        <v>5</v>
      </c>
      <c r="R51" s="306" t="s">
        <v>126</v>
      </c>
      <c r="S51" s="259" t="s">
        <v>262</v>
      </c>
    </row>
    <row r="52" spans="1:20" ht="10.35" customHeight="1">
      <c r="A52" s="41" t="s">
        <v>195</v>
      </c>
      <c r="B52" s="198" t="s">
        <v>108</v>
      </c>
      <c r="C52" s="52" t="s">
        <v>61</v>
      </c>
      <c r="D52" s="44" t="s">
        <v>34</v>
      </c>
      <c r="E52" s="44"/>
      <c r="F52" s="72"/>
      <c r="G52" s="237" t="s">
        <v>101</v>
      </c>
      <c r="H52" s="291" t="s">
        <v>102</v>
      </c>
      <c r="I52" s="72"/>
      <c r="J52" s="73"/>
      <c r="K52" s="351">
        <v>2</v>
      </c>
      <c r="L52" s="352"/>
      <c r="M52" s="352"/>
      <c r="N52" s="352"/>
      <c r="O52" s="352"/>
      <c r="P52" s="353"/>
      <c r="Q52" s="74">
        <v>10</v>
      </c>
      <c r="R52" s="74" t="s">
        <v>128</v>
      </c>
      <c r="S52" s="44" t="s">
        <v>262</v>
      </c>
    </row>
    <row r="53" spans="1:20" ht="10.35" customHeight="1">
      <c r="A53" s="41" t="s">
        <v>49</v>
      </c>
      <c r="B53" s="82" t="s">
        <v>261</v>
      </c>
      <c r="C53" s="52" t="s">
        <v>249</v>
      </c>
      <c r="D53" s="44" t="s">
        <v>34</v>
      </c>
      <c r="E53" s="44" t="s">
        <v>129</v>
      </c>
      <c r="F53" s="72"/>
      <c r="G53" s="72"/>
      <c r="H53" s="72" t="s">
        <v>102</v>
      </c>
      <c r="I53" s="72"/>
      <c r="J53" s="73"/>
      <c r="K53" s="94"/>
      <c r="L53" s="95"/>
      <c r="M53" s="96"/>
      <c r="N53" s="97">
        <v>2</v>
      </c>
      <c r="O53" s="95">
        <v>1</v>
      </c>
      <c r="P53" s="251"/>
      <c r="Q53" s="74">
        <v>4</v>
      </c>
      <c r="R53" s="54" t="s">
        <v>119</v>
      </c>
      <c r="S53" s="44" t="s">
        <v>80</v>
      </c>
    </row>
    <row r="54" spans="1:20" ht="10.35" customHeight="1">
      <c r="A54" s="41" t="s">
        <v>135</v>
      </c>
      <c r="B54" s="82" t="s">
        <v>134</v>
      </c>
      <c r="C54" s="52" t="s">
        <v>351</v>
      </c>
      <c r="D54" s="44" t="s">
        <v>123</v>
      </c>
      <c r="E54" s="44"/>
      <c r="F54" s="72" t="s">
        <v>100</v>
      </c>
      <c r="G54" s="72" t="s">
        <v>101</v>
      </c>
      <c r="H54" s="72"/>
      <c r="I54" s="72"/>
      <c r="J54" s="73"/>
      <c r="K54" s="94"/>
      <c r="L54" s="95"/>
      <c r="M54" s="96"/>
      <c r="N54" s="97">
        <v>2</v>
      </c>
      <c r="O54" s="95"/>
      <c r="P54" s="251"/>
      <c r="Q54" s="74">
        <v>2</v>
      </c>
      <c r="R54" s="54" t="s">
        <v>119</v>
      </c>
      <c r="S54" s="44" t="s">
        <v>65</v>
      </c>
    </row>
    <row r="55" spans="1:20" s="276" customFormat="1" ht="10.35" customHeight="1">
      <c r="A55" s="273" t="s">
        <v>360</v>
      </c>
      <c r="B55" s="293" t="s">
        <v>361</v>
      </c>
      <c r="C55" s="286" t="s">
        <v>196</v>
      </c>
      <c r="D55" s="299" t="s">
        <v>34</v>
      </c>
      <c r="E55" s="259"/>
      <c r="F55" s="291"/>
      <c r="G55" s="291"/>
      <c r="H55" s="275" t="s">
        <v>102</v>
      </c>
      <c r="I55" s="291"/>
      <c r="J55" s="292"/>
      <c r="K55" s="294">
        <v>2</v>
      </c>
      <c r="L55" s="295">
        <v>1</v>
      </c>
      <c r="M55" s="296">
        <v>1</v>
      </c>
      <c r="N55" s="294"/>
      <c r="O55" s="295"/>
      <c r="P55" s="297"/>
      <c r="Q55" s="279">
        <v>4</v>
      </c>
      <c r="R55" s="235" t="s">
        <v>120</v>
      </c>
      <c r="S55" s="259" t="s">
        <v>80</v>
      </c>
    </row>
    <row r="56" spans="1:20" ht="18">
      <c r="A56" s="41" t="s">
        <v>50</v>
      </c>
      <c r="B56" s="58" t="s">
        <v>0</v>
      </c>
      <c r="C56" s="76" t="s">
        <v>99</v>
      </c>
      <c r="D56" s="299" t="s">
        <v>34</v>
      </c>
      <c r="E56" s="44"/>
      <c r="F56" s="72" t="s">
        <v>100</v>
      </c>
      <c r="G56" s="72" t="s">
        <v>101</v>
      </c>
      <c r="H56" s="72"/>
      <c r="I56" s="72"/>
      <c r="J56" s="73"/>
      <c r="K56" s="220"/>
      <c r="L56" s="199"/>
      <c r="M56" s="221"/>
      <c r="N56" s="222">
        <v>3</v>
      </c>
      <c r="O56" s="199"/>
      <c r="P56" s="223">
        <v>2</v>
      </c>
      <c r="Q56" s="74">
        <v>5</v>
      </c>
      <c r="R56" s="54" t="s">
        <v>119</v>
      </c>
      <c r="S56" s="172" t="s">
        <v>311</v>
      </c>
    </row>
    <row r="57" spans="1:20">
      <c r="A57" s="41" t="s">
        <v>12</v>
      </c>
      <c r="B57" s="82" t="s">
        <v>193</v>
      </c>
      <c r="C57" s="52" t="s">
        <v>111</v>
      </c>
      <c r="D57" s="44" t="s">
        <v>34</v>
      </c>
      <c r="E57" s="44"/>
      <c r="F57" s="237" t="s">
        <v>100</v>
      </c>
      <c r="G57" s="72" t="s">
        <v>101</v>
      </c>
      <c r="H57" s="72" t="s">
        <v>102</v>
      </c>
      <c r="I57" s="72"/>
      <c r="J57" s="73" t="s">
        <v>103</v>
      </c>
      <c r="K57" s="94"/>
      <c r="L57" s="95"/>
      <c r="M57" s="96"/>
      <c r="N57" s="97">
        <v>2</v>
      </c>
      <c r="O57" s="95"/>
      <c r="P57" s="251">
        <v>1</v>
      </c>
      <c r="Q57" s="74">
        <v>3</v>
      </c>
      <c r="R57" s="235" t="s">
        <v>119</v>
      </c>
      <c r="S57" s="172" t="s">
        <v>80</v>
      </c>
    </row>
    <row r="58" spans="1:20" s="215" customFormat="1" ht="10.35" customHeight="1">
      <c r="A58" s="41" t="s">
        <v>47</v>
      </c>
      <c r="B58" s="82" t="s">
        <v>354</v>
      </c>
      <c r="C58" s="52" t="s">
        <v>337</v>
      </c>
      <c r="D58" s="44" t="s">
        <v>34</v>
      </c>
      <c r="E58" s="44"/>
      <c r="F58" s="72"/>
      <c r="G58" s="72"/>
      <c r="H58" s="72" t="s">
        <v>102</v>
      </c>
      <c r="I58" s="72"/>
      <c r="J58" s="73"/>
      <c r="K58" s="94"/>
      <c r="L58" s="95"/>
      <c r="M58" s="96"/>
      <c r="N58" s="94">
        <v>2</v>
      </c>
      <c r="O58" s="95">
        <v>1</v>
      </c>
      <c r="P58" s="251"/>
      <c r="Q58" s="74">
        <v>3</v>
      </c>
      <c r="R58" s="54" t="s">
        <v>119</v>
      </c>
      <c r="S58" s="44" t="s">
        <v>80</v>
      </c>
    </row>
    <row r="59" spans="1:20" ht="10.35" customHeight="1">
      <c r="A59" s="41" t="s">
        <v>13</v>
      </c>
      <c r="B59" s="274" t="s">
        <v>371</v>
      </c>
      <c r="C59" s="52" t="s">
        <v>160</v>
      </c>
      <c r="D59" s="44" t="s">
        <v>34</v>
      </c>
      <c r="E59" s="44" t="s">
        <v>129</v>
      </c>
      <c r="F59" s="72"/>
      <c r="G59" s="72"/>
      <c r="H59" s="72" t="s">
        <v>102</v>
      </c>
      <c r="I59" s="72"/>
      <c r="J59" s="73"/>
      <c r="K59" s="94">
        <v>4</v>
      </c>
      <c r="L59" s="95">
        <v>1</v>
      </c>
      <c r="M59" s="96"/>
      <c r="N59" s="97"/>
      <c r="O59" s="95"/>
      <c r="P59" s="251"/>
      <c r="Q59" s="74">
        <v>5</v>
      </c>
      <c r="R59" s="54" t="s">
        <v>120</v>
      </c>
      <c r="S59" s="44" t="s">
        <v>80</v>
      </c>
    </row>
    <row r="60" spans="1:20" s="36" customFormat="1" ht="10.35" customHeight="1">
      <c r="A60" s="41" t="s">
        <v>231</v>
      </c>
      <c r="B60" s="82" t="s">
        <v>227</v>
      </c>
      <c r="C60" s="52" t="s">
        <v>228</v>
      </c>
      <c r="D60" s="44" t="s">
        <v>34</v>
      </c>
      <c r="E60" s="239" t="s">
        <v>129</v>
      </c>
      <c r="F60" s="72"/>
      <c r="G60" s="72"/>
      <c r="H60" s="72"/>
      <c r="I60" s="72"/>
      <c r="J60" s="73"/>
      <c r="K60" s="263"/>
      <c r="L60" s="226"/>
      <c r="M60" s="96"/>
      <c r="N60" s="94">
        <v>3</v>
      </c>
      <c r="O60" s="95">
        <v>1</v>
      </c>
      <c r="P60" s="251"/>
      <c r="Q60" s="74">
        <v>4</v>
      </c>
      <c r="R60" s="54" t="s">
        <v>127</v>
      </c>
      <c r="S60" s="259" t="s">
        <v>262</v>
      </c>
      <c r="T60" s="34"/>
    </row>
    <row r="61" spans="1:20" s="215" customFormat="1" ht="10.35" customHeight="1">
      <c r="A61" s="41" t="s">
        <v>51</v>
      </c>
      <c r="B61" s="82" t="s">
        <v>59</v>
      </c>
      <c r="C61" s="52" t="s">
        <v>115</v>
      </c>
      <c r="D61" s="44" t="s">
        <v>34</v>
      </c>
      <c r="E61" s="44" t="s">
        <v>129</v>
      </c>
      <c r="F61" s="224"/>
      <c r="G61" s="224"/>
      <c r="H61" s="237" t="s">
        <v>102</v>
      </c>
      <c r="I61" s="224"/>
      <c r="J61" s="225"/>
      <c r="K61" s="94">
        <v>2</v>
      </c>
      <c r="L61" s="226"/>
      <c r="M61" s="96">
        <v>1</v>
      </c>
      <c r="N61" s="227"/>
      <c r="O61" s="226"/>
      <c r="P61" s="228"/>
      <c r="Q61" s="74">
        <v>3</v>
      </c>
      <c r="R61" s="54" t="s">
        <v>120</v>
      </c>
      <c r="S61" s="44" t="s">
        <v>80</v>
      </c>
    </row>
    <row r="62" spans="1:20" s="215" customFormat="1" ht="10.35" customHeight="1">
      <c r="A62" s="41"/>
      <c r="B62" s="82"/>
      <c r="C62" s="52"/>
      <c r="D62" s="44"/>
      <c r="E62" s="44"/>
      <c r="F62" s="224"/>
      <c r="G62" s="224"/>
      <c r="H62" s="237"/>
      <c r="I62" s="224"/>
      <c r="J62" s="225"/>
      <c r="K62" s="94"/>
      <c r="L62" s="226"/>
      <c r="M62" s="96"/>
      <c r="N62" s="227"/>
      <c r="O62" s="226"/>
      <c r="P62" s="228"/>
      <c r="Q62" s="74"/>
      <c r="R62" s="54"/>
      <c r="S62" s="44"/>
    </row>
    <row r="63" spans="1:20" s="36" customFormat="1" ht="10.35" customHeight="1">
      <c r="A63" s="41"/>
      <c r="B63" s="75" t="s">
        <v>76</v>
      </c>
      <c r="C63" s="52"/>
      <c r="D63" s="44"/>
      <c r="E63" s="44"/>
      <c r="F63" s="72"/>
      <c r="G63" s="72"/>
      <c r="H63" s="72"/>
      <c r="I63" s="72"/>
      <c r="J63" s="73"/>
      <c r="K63" s="201"/>
      <c r="L63" s="52"/>
      <c r="M63" s="202"/>
      <c r="N63" s="42"/>
      <c r="O63" s="52"/>
      <c r="P63" s="203"/>
      <c r="Q63" s="236">
        <f>SUM(Q12,Q7)</f>
        <v>90</v>
      </c>
      <c r="R63" s="248"/>
      <c r="S63" s="239"/>
    </row>
    <row r="64" spans="1:20" s="31" customFormat="1" ht="10.35" customHeight="1">
      <c r="A64" s="35"/>
      <c r="B64" s="34"/>
      <c r="C64" s="37"/>
      <c r="D64" s="37"/>
      <c r="E64" s="37"/>
      <c r="F64" s="37"/>
      <c r="G64" s="37"/>
      <c r="H64" s="37"/>
      <c r="I64" s="37"/>
      <c r="J64" s="37"/>
      <c r="K64" s="253"/>
      <c r="L64" s="253"/>
      <c r="M64" s="253"/>
      <c r="N64" s="253"/>
      <c r="O64" s="253"/>
      <c r="P64" s="253"/>
      <c r="Q64" s="253"/>
      <c r="R64" s="253"/>
      <c r="S64" s="253"/>
    </row>
    <row r="65" spans="1:20" s="31" customFormat="1" ht="10.35" customHeight="1">
      <c r="B65" s="34" t="s">
        <v>205</v>
      </c>
      <c r="C65" s="36"/>
      <c r="D65" s="3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S65" s="267"/>
    </row>
    <row r="66" spans="1:20" s="31" customFormat="1" ht="10.35" customHeight="1">
      <c r="B66" s="60" t="s">
        <v>206</v>
      </c>
      <c r="C66" s="36"/>
      <c r="D66" s="3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S66" s="267"/>
    </row>
    <row r="67" spans="1:20" s="36" customFormat="1" ht="10.35" customHeight="1">
      <c r="A67" s="31"/>
      <c r="B67" s="36" t="s">
        <v>263</v>
      </c>
      <c r="D67" s="3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31"/>
      <c r="R67" s="31"/>
      <c r="S67" s="267"/>
      <c r="T67" s="88"/>
    </row>
    <row r="68" spans="1:20" s="36" customFormat="1" ht="19.350000000000001" customHeight="1">
      <c r="A68" s="31"/>
      <c r="B68" s="268" t="s">
        <v>356</v>
      </c>
      <c r="D68" s="3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31"/>
      <c r="R68" s="31"/>
      <c r="S68" s="267"/>
      <c r="T68" s="88"/>
    </row>
    <row r="69" spans="1:20" s="36" customFormat="1" ht="10.35" customHeight="1">
      <c r="A69" s="35"/>
      <c r="C69" s="90" t="s">
        <v>54</v>
      </c>
      <c r="D69" s="34"/>
      <c r="E69" s="90"/>
      <c r="F69" s="37"/>
      <c r="G69" s="37"/>
      <c r="H69" s="37"/>
      <c r="I69" s="37"/>
      <c r="J69" s="37"/>
      <c r="K69" s="190"/>
      <c r="L69" s="190"/>
      <c r="M69" s="190"/>
      <c r="N69" s="190"/>
      <c r="O69" s="190"/>
      <c r="P69" s="190"/>
      <c r="Q69" s="37"/>
      <c r="R69" s="253"/>
      <c r="S69" s="253"/>
    </row>
    <row r="70" spans="1:20" s="36" customFormat="1" ht="10.35" customHeight="1">
      <c r="A70" s="35"/>
      <c r="B70" s="59" t="s">
        <v>330</v>
      </c>
      <c r="C70" s="36" t="s">
        <v>158</v>
      </c>
      <c r="D70" s="34"/>
      <c r="E70" s="34"/>
      <c r="F70" s="37"/>
      <c r="G70" s="37"/>
      <c r="H70" s="37"/>
      <c r="I70" s="37"/>
      <c r="J70" s="37"/>
      <c r="P70" s="229"/>
      <c r="Q70" s="37"/>
      <c r="R70" s="253"/>
      <c r="S70" s="253"/>
    </row>
    <row r="71" spans="1:20" s="36" customFormat="1" ht="10.35" customHeight="1">
      <c r="A71" s="35"/>
      <c r="B71" s="38" t="s">
        <v>331</v>
      </c>
      <c r="C71" s="230" t="s">
        <v>73</v>
      </c>
      <c r="D71" s="34"/>
      <c r="E71" s="34"/>
      <c r="F71" s="37"/>
      <c r="G71" s="37"/>
      <c r="H71" s="37"/>
      <c r="I71" s="37"/>
      <c r="J71" s="37"/>
      <c r="P71" s="229"/>
      <c r="Q71" s="37"/>
      <c r="R71" s="253"/>
      <c r="S71" s="253"/>
    </row>
    <row r="72" spans="1:20" s="36" customFormat="1" ht="10.35" customHeight="1">
      <c r="A72" s="35"/>
      <c r="B72" s="36" t="s">
        <v>332</v>
      </c>
      <c r="C72" s="36" t="s">
        <v>17</v>
      </c>
      <c r="D72" s="34"/>
      <c r="E72" s="34"/>
      <c r="F72" s="37"/>
      <c r="G72" s="37"/>
      <c r="H72" s="37"/>
      <c r="I72" s="37"/>
      <c r="J72" s="37"/>
      <c r="K72" s="231"/>
      <c r="L72" s="231"/>
      <c r="M72" s="231"/>
      <c r="N72" s="231"/>
      <c r="O72" s="231"/>
      <c r="P72" s="231"/>
      <c r="Q72" s="37"/>
      <c r="R72" s="253"/>
      <c r="S72" s="253"/>
    </row>
    <row r="73" spans="1:20" s="36" customFormat="1" ht="10.35" customHeight="1">
      <c r="A73" s="35"/>
      <c r="B73" s="38" t="s">
        <v>79</v>
      </c>
      <c r="C73" s="36" t="str">
        <f>"- Energie (SGM)"</f>
        <v>- Energie (SGM)</v>
      </c>
      <c r="D73" s="34"/>
      <c r="E73" s="34"/>
      <c r="F73" s="37"/>
      <c r="G73" s="37"/>
      <c r="H73" s="37"/>
      <c r="I73" s="37"/>
      <c r="J73" s="37"/>
      <c r="Q73" s="37"/>
      <c r="R73" s="253"/>
      <c r="S73" s="253"/>
    </row>
    <row r="74" spans="1:20" s="36" customFormat="1" ht="10.35" customHeight="1">
      <c r="A74" s="35"/>
      <c r="B74" s="38" t="s">
        <v>333</v>
      </c>
      <c r="C74" s="36" t="str">
        <f>"- Management de la technologie et entrepreunariat (SMTE)"</f>
        <v>- Management de la technologie et entrepreunariat (SMTE)</v>
      </c>
      <c r="D74" s="34"/>
      <c r="E74" s="34"/>
      <c r="F74" s="37"/>
      <c r="G74" s="37"/>
      <c r="H74" s="37"/>
      <c r="I74" s="37"/>
      <c r="J74" s="37"/>
      <c r="Q74" s="37"/>
      <c r="R74" s="253"/>
      <c r="S74" s="253"/>
    </row>
    <row r="75" spans="1:20" s="36" customFormat="1" ht="10.35" customHeight="1">
      <c r="A75" s="35"/>
      <c r="B75" s="38" t="s">
        <v>154</v>
      </c>
      <c r="C75" s="36" t="str">
        <f>"- Science et ingénierie computationnelle (SMA)"</f>
        <v>- Science et ingénierie computationnelle (SMA)</v>
      </c>
      <c r="D75" s="34"/>
      <c r="E75" s="34"/>
      <c r="F75" s="37"/>
      <c r="G75" s="37"/>
      <c r="H75" s="37"/>
      <c r="I75" s="37"/>
      <c r="J75" s="37"/>
      <c r="Q75" s="37"/>
      <c r="R75" s="253"/>
      <c r="S75" s="253"/>
    </row>
    <row r="76" spans="1:20" s="89" customFormat="1" ht="10.35" customHeight="1">
      <c r="A76" s="35"/>
      <c r="B76" s="38" t="s">
        <v>104</v>
      </c>
      <c r="C76" s="36" t="str">
        <f>"- Sciences et génie des matériaux (SMX)"</f>
        <v>- Sciences et génie des matériaux (SMX)</v>
      </c>
      <c r="D76" s="34"/>
      <c r="E76" s="34"/>
      <c r="F76" s="37"/>
      <c r="G76" s="37"/>
      <c r="H76" s="37"/>
      <c r="I76" s="37"/>
      <c r="J76" s="37"/>
      <c r="K76" s="36"/>
      <c r="L76" s="36"/>
      <c r="M76" s="36"/>
      <c r="N76" s="36"/>
      <c r="O76" s="36"/>
      <c r="P76" s="36"/>
      <c r="Q76" s="37"/>
      <c r="R76" s="253"/>
      <c r="S76" s="253"/>
    </row>
    <row r="77" spans="1:20" s="89" customFormat="1" ht="10.35" customHeight="1">
      <c r="A77" s="2"/>
      <c r="B77" s="264"/>
      <c r="C77" s="36" t="s">
        <v>248</v>
      </c>
      <c r="D77" s="34"/>
      <c r="E77" s="34"/>
      <c r="G77" s="232"/>
      <c r="H77" s="232"/>
      <c r="I77" s="232"/>
      <c r="J77" s="232"/>
      <c r="K77" s="232"/>
      <c r="L77" s="232"/>
      <c r="M77" s="233"/>
      <c r="N77" s="37"/>
      <c r="O77" s="37"/>
    </row>
    <row r="78" spans="1:20" s="89" customFormat="1" ht="10.35" customHeight="1">
      <c r="A78" s="2"/>
      <c r="B78" s="265"/>
      <c r="C78" s="36" t="str">
        <f>"- Technologies biomédicales (SMT)"</f>
        <v>- Technologies biomédicales (SMT)</v>
      </c>
      <c r="D78" s="34"/>
      <c r="E78" s="34"/>
      <c r="G78" s="232"/>
      <c r="H78" s="232"/>
      <c r="I78" s="232"/>
      <c r="J78" s="232"/>
      <c r="K78" s="232"/>
      <c r="L78" s="232"/>
      <c r="M78" s="233"/>
      <c r="N78" s="37"/>
      <c r="O78" s="37"/>
    </row>
    <row r="79" spans="1:20" s="89" customFormat="1" ht="10.35" customHeight="1">
      <c r="A79" s="36"/>
      <c r="B79" s="266"/>
      <c r="C79" s="36" t="str">
        <f xml:space="preserve"> "- Technologies spatiales (SEL)"</f>
        <v>- Technologies spatiales (SEL)</v>
      </c>
      <c r="D79" s="34"/>
      <c r="E79" s="34"/>
      <c r="F79" s="234"/>
      <c r="G79" s="234"/>
      <c r="H79" s="234"/>
      <c r="I79" s="234"/>
      <c r="J79" s="234"/>
      <c r="K79" s="37"/>
      <c r="L79" s="37"/>
      <c r="M79" s="37"/>
      <c r="N79" s="36"/>
      <c r="O79" s="60"/>
      <c r="P79" s="60"/>
      <c r="Q79" s="60"/>
    </row>
    <row r="80" spans="1:20" ht="10.35" customHeight="1">
      <c r="A80" s="36"/>
      <c r="B80" s="265"/>
      <c r="C80" s="230" t="s">
        <v>18</v>
      </c>
      <c r="D80" s="36"/>
      <c r="E80" s="37"/>
      <c r="F80" s="234"/>
      <c r="G80" s="234"/>
      <c r="H80" s="234"/>
      <c r="I80" s="234"/>
      <c r="J80" s="234"/>
      <c r="K80" s="37"/>
      <c r="L80" s="37"/>
      <c r="M80" s="37"/>
      <c r="N80" s="36"/>
      <c r="R80" s="89"/>
      <c r="S80" s="89"/>
    </row>
    <row r="81" spans="1:19" s="36" customFormat="1" ht="10.35" customHeight="1">
      <c r="B81" s="265"/>
      <c r="E81" s="37"/>
      <c r="F81" s="234"/>
      <c r="G81" s="234"/>
      <c r="H81" s="234"/>
      <c r="I81" s="234"/>
      <c r="J81" s="234"/>
      <c r="K81" s="37"/>
      <c r="L81" s="37"/>
      <c r="M81" s="190"/>
      <c r="N81" s="60"/>
      <c r="O81" s="60"/>
      <c r="P81" s="60"/>
      <c r="Q81" s="60"/>
      <c r="R81" s="60"/>
      <c r="S81" s="60"/>
    </row>
    <row r="82" spans="1:19" s="36" customFormat="1" ht="10.35" customHeight="1">
      <c r="B82" s="265"/>
      <c r="E82" s="37"/>
      <c r="F82" s="190"/>
      <c r="G82" s="190"/>
      <c r="H82" s="253"/>
      <c r="I82" s="253"/>
      <c r="J82" s="253"/>
      <c r="K82" s="253"/>
      <c r="L82" s="253"/>
      <c r="M82" s="253"/>
      <c r="N82" s="37"/>
      <c r="O82" s="37"/>
      <c r="P82" s="37"/>
    </row>
    <row r="83" spans="1:19" s="36" customFormat="1" ht="10.35" customHeight="1">
      <c r="B83" s="265"/>
      <c r="E83" s="190"/>
      <c r="F83" s="190"/>
      <c r="G83" s="190"/>
      <c r="H83" s="253"/>
      <c r="I83" s="253"/>
      <c r="J83" s="253"/>
      <c r="K83" s="253"/>
      <c r="L83" s="253"/>
      <c r="M83" s="253"/>
      <c r="N83" s="37"/>
      <c r="O83" s="37"/>
      <c r="P83" s="37"/>
    </row>
    <row r="84" spans="1:19" s="36" customFormat="1" ht="10.35" customHeight="1">
      <c r="E84" s="190"/>
      <c r="F84" s="190"/>
      <c r="G84" s="190"/>
      <c r="H84" s="253"/>
      <c r="I84" s="253"/>
      <c r="J84" s="253"/>
      <c r="K84" s="253"/>
      <c r="L84" s="253"/>
      <c r="M84" s="253"/>
      <c r="N84" s="37"/>
      <c r="O84" s="37"/>
      <c r="P84" s="37"/>
    </row>
    <row r="85" spans="1:19" s="36" customFormat="1" ht="10.35" customHeight="1">
      <c r="E85" s="190"/>
      <c r="F85" s="190"/>
      <c r="G85" s="190"/>
      <c r="H85" s="253"/>
      <c r="I85" s="253"/>
      <c r="J85" s="253"/>
      <c r="K85" s="253"/>
      <c r="L85" s="253"/>
      <c r="M85" s="253"/>
      <c r="N85" s="37"/>
      <c r="O85" s="37"/>
      <c r="P85" s="37"/>
    </row>
    <row r="86" spans="1:19" s="90" customFormat="1" ht="10.35" customHeight="1">
      <c r="A86" s="36"/>
      <c r="B86" s="36"/>
      <c r="D86" s="36"/>
      <c r="E86" s="190"/>
      <c r="F86" s="190"/>
      <c r="G86" s="190"/>
      <c r="H86" s="253"/>
      <c r="I86" s="253"/>
      <c r="J86" s="253"/>
      <c r="K86" s="253"/>
      <c r="L86" s="253"/>
      <c r="M86" s="253"/>
      <c r="N86" s="37"/>
      <c r="O86" s="37"/>
      <c r="P86" s="37"/>
      <c r="Q86" s="36"/>
      <c r="R86" s="36"/>
      <c r="S86" s="36"/>
    </row>
    <row r="87" spans="1:19" s="36" customFormat="1" ht="10.35" customHeight="1">
      <c r="B87" s="90"/>
      <c r="D87" s="90"/>
      <c r="G87" s="190"/>
      <c r="H87" s="253"/>
      <c r="I87" s="253"/>
      <c r="J87" s="253"/>
      <c r="K87" s="253"/>
      <c r="L87" s="253"/>
      <c r="M87" s="253"/>
      <c r="N87" s="37"/>
      <c r="O87" s="37"/>
      <c r="P87" s="37"/>
      <c r="Q87" s="90"/>
      <c r="R87" s="90"/>
      <c r="S87" s="90"/>
    </row>
    <row r="88" spans="1:19" s="34" customFormat="1" ht="10.35" customHeight="1">
      <c r="A88" s="35"/>
      <c r="B88" s="36"/>
      <c r="D88" s="36"/>
      <c r="E88" s="37"/>
      <c r="F88" s="37"/>
      <c r="G88" s="37"/>
      <c r="H88" s="37"/>
      <c r="I88" s="37"/>
      <c r="J88" s="37"/>
      <c r="K88" s="36"/>
      <c r="L88" s="36"/>
      <c r="M88" s="36"/>
      <c r="N88" s="36"/>
      <c r="O88" s="36"/>
      <c r="P88" s="36"/>
      <c r="Q88" s="37"/>
      <c r="R88" s="253"/>
      <c r="S88" s="253"/>
    </row>
    <row r="89" spans="1:19" s="34" customFormat="1" ht="10.35" customHeight="1">
      <c r="A89" s="35"/>
      <c r="F89" s="253"/>
      <c r="G89" s="253"/>
      <c r="H89" s="253"/>
      <c r="I89" s="253"/>
      <c r="J89" s="37"/>
      <c r="K89" s="253"/>
      <c r="L89" s="36"/>
      <c r="M89" s="253"/>
      <c r="N89" s="253"/>
      <c r="O89" s="253"/>
    </row>
    <row r="90" spans="1:19" s="34" customFormat="1" ht="10.35" customHeight="1">
      <c r="A90" s="35"/>
      <c r="C90" s="36"/>
      <c r="E90" s="36"/>
      <c r="F90" s="253"/>
      <c r="G90" s="253"/>
      <c r="H90" s="253"/>
      <c r="I90" s="253"/>
      <c r="J90" s="37"/>
      <c r="K90" s="253"/>
      <c r="L90" s="36"/>
      <c r="M90" s="253"/>
      <c r="N90" s="253"/>
      <c r="O90" s="253"/>
    </row>
    <row r="91" spans="1:19" s="34" customFormat="1" ht="10.35" customHeight="1">
      <c r="A91" s="35"/>
      <c r="B91" s="36"/>
      <c r="C91" s="36"/>
      <c r="D91" s="37"/>
      <c r="G91" s="253"/>
      <c r="H91" s="36"/>
      <c r="I91" s="36"/>
      <c r="J91" s="37"/>
      <c r="K91" s="253"/>
      <c r="L91" s="38"/>
      <c r="M91" s="253"/>
      <c r="N91" s="253"/>
      <c r="O91" s="253"/>
    </row>
    <row r="92" spans="1:19" s="34" customFormat="1" ht="10.35" customHeight="1">
      <c r="A92" s="35"/>
      <c r="B92" s="36"/>
      <c r="C92" s="36"/>
      <c r="D92" s="37"/>
      <c r="G92" s="253"/>
      <c r="H92" s="36"/>
      <c r="I92" s="36"/>
      <c r="J92" s="37"/>
      <c r="K92" s="253"/>
      <c r="L92" s="38"/>
      <c r="M92" s="253"/>
      <c r="N92" s="253"/>
      <c r="O92" s="253"/>
    </row>
    <row r="93" spans="1:19" s="34" customFormat="1" ht="10.35" customHeight="1">
      <c r="A93" s="35"/>
      <c r="B93" s="36"/>
      <c r="C93" s="36"/>
      <c r="D93" s="37"/>
      <c r="G93" s="253"/>
      <c r="H93" s="38"/>
      <c r="I93" s="38"/>
      <c r="J93" s="37"/>
      <c r="K93" s="253"/>
      <c r="L93" s="253"/>
      <c r="M93" s="253"/>
      <c r="N93" s="253"/>
      <c r="O93" s="253"/>
    </row>
    <row r="94" spans="1:19" s="34" customFormat="1" ht="10.35" customHeight="1">
      <c r="A94" s="35"/>
      <c r="B94" s="36"/>
      <c r="C94" s="36"/>
      <c r="D94" s="37"/>
      <c r="G94" s="253"/>
      <c r="H94" s="38"/>
      <c r="I94" s="38"/>
      <c r="J94" s="37"/>
      <c r="K94" s="253"/>
      <c r="L94" s="253"/>
      <c r="M94" s="253"/>
      <c r="N94" s="253"/>
      <c r="O94" s="253"/>
    </row>
    <row r="95" spans="1:19" s="34" customFormat="1" ht="10.35" customHeight="1">
      <c r="A95" s="35"/>
      <c r="B95" s="36"/>
      <c r="C95" s="36"/>
      <c r="D95" s="37"/>
      <c r="E95" s="59"/>
      <c r="F95" s="253"/>
      <c r="G95" s="253"/>
      <c r="H95" s="253"/>
      <c r="I95" s="253"/>
      <c r="J95" s="37"/>
      <c r="K95" s="253"/>
      <c r="L95" s="253"/>
      <c r="M95" s="253"/>
      <c r="N95" s="253"/>
      <c r="O95" s="253"/>
    </row>
    <row r="96" spans="1:19" s="34" customFormat="1" ht="10.35" customHeight="1">
      <c r="A96" s="35"/>
      <c r="B96" s="36"/>
      <c r="C96" s="36"/>
      <c r="D96" s="37"/>
      <c r="E96" s="59"/>
      <c r="F96" s="253"/>
      <c r="G96" s="253"/>
      <c r="H96" s="253"/>
      <c r="I96" s="253"/>
      <c r="J96" s="37"/>
      <c r="K96" s="253"/>
      <c r="L96" s="253"/>
      <c r="M96" s="253"/>
      <c r="N96" s="253"/>
      <c r="O96" s="253"/>
    </row>
    <row r="97" spans="1:19" s="34" customFormat="1" ht="10.35" customHeight="1">
      <c r="A97" s="35"/>
      <c r="B97" s="36"/>
      <c r="C97" s="36"/>
      <c r="D97" s="37"/>
      <c r="E97" s="59"/>
      <c r="F97" s="253"/>
      <c r="G97" s="253"/>
      <c r="H97" s="253"/>
      <c r="I97" s="253"/>
      <c r="J97" s="37"/>
      <c r="K97" s="253"/>
      <c r="L97" s="253"/>
      <c r="M97" s="253"/>
      <c r="N97" s="253"/>
      <c r="O97" s="253"/>
    </row>
    <row r="98" spans="1:19" ht="10.35" customHeight="1">
      <c r="A98" s="35"/>
      <c r="B98" s="36"/>
      <c r="D98" s="37"/>
      <c r="E98" s="59"/>
      <c r="F98" s="253"/>
      <c r="G98" s="253"/>
      <c r="H98" s="253"/>
      <c r="I98" s="253"/>
      <c r="J98" s="37"/>
      <c r="K98" s="253"/>
      <c r="L98" s="253"/>
      <c r="M98" s="253"/>
      <c r="N98" s="253"/>
      <c r="O98" s="253"/>
      <c r="P98" s="34"/>
      <c r="Q98" s="34"/>
      <c r="R98" s="34"/>
      <c r="S98" s="34"/>
    </row>
    <row r="99" spans="1:19" ht="10.35" customHeight="1"/>
    <row r="100" spans="1:19" ht="9.75" customHeight="1">
      <c r="B100" s="36"/>
    </row>
  </sheetData>
  <customSheetViews>
    <customSheetView guid="{06556FE9-B8C4-4E17-80A8-BA793DFF0C44}" showPageBreaks="1" showGridLines="0" fitToPage="1" printArea="1" view="pageBreakPreview">
      <selection activeCell="B12" sqref="B12"/>
      <pageMargins left="0.25" right="0.25" top="0.75" bottom="0.75" header="0.3" footer="0.3"/>
      <printOptions horizontalCentered="1"/>
      <pageSetup paperSize="9" scale="74" orientation="portrait" r:id="rId1"/>
      <headerFooter alignWithMargins="0"/>
    </customSheetView>
    <customSheetView guid="{2C87A04D-D5D0-456D-8648-810D3672A6F3}" scale="130" showPageBreaks="1" showGridLines="0" fitToPage="1" printArea="1" view="pageBreakPreview" topLeftCell="A46">
      <selection activeCell="S62" sqref="S62"/>
      <pageMargins left="0.59055118110236227" right="0.59055118110236227" top="0.59055118110236227" bottom="0.39370078740157483" header="0.51181102362204722" footer="0.51181102362204722"/>
      <printOptions horizontalCentered="1"/>
      <pageSetup paperSize="9" scale="71" orientation="portrait" r:id="rId2"/>
      <headerFooter alignWithMargins="0"/>
    </customSheetView>
    <customSheetView guid="{6FB56C55-23D8-4EFE-98BF-21B5C302E4A0}" scale="150" showPageBreaks="1" showGridLines="0" fitToPage="1" printArea="1" view="pageBreakPreview" topLeftCell="C1">
      <selection activeCell="C14" sqref="C14"/>
      <pageMargins left="0.25" right="0.25" top="0.75" bottom="0.75" header="0.3" footer="0.3"/>
      <printOptions horizontalCentered="1"/>
      <pageSetup paperSize="9" scale="74" orientation="portrait" r:id="rId3"/>
      <headerFooter alignWithMargins="0"/>
    </customSheetView>
  </customSheetViews>
  <mergeCells count="6">
    <mergeCell ref="K52:P52"/>
    <mergeCell ref="E3:J3"/>
    <mergeCell ref="K3:P3"/>
    <mergeCell ref="E5:J5"/>
    <mergeCell ref="K8:P8"/>
    <mergeCell ref="E4:J4"/>
  </mergeCells>
  <phoneticPr fontId="3" type="noConversion"/>
  <printOptions horizontalCentered="1"/>
  <pageMargins left="0.25" right="0.25" top="0.75" bottom="0.75" header="0.3" footer="0.3"/>
  <pageSetup paperSize="9" scale="78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PROPÉ</vt:lpstr>
      <vt:lpstr>BACHELOR</vt:lpstr>
      <vt:lpstr>MASTER</vt:lpstr>
      <vt:lpstr>PROPÉ!OLE_LINK7</vt:lpstr>
      <vt:lpstr>BACHELOR!Zone_d_impression</vt:lpstr>
      <vt:lpstr>MASTER!Zone_d_impression</vt:lpstr>
      <vt:lpstr>PROPÉ!Zone_d_impression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Dijkstra Véronique</cp:lastModifiedBy>
  <cp:lastPrinted>2019-12-16T12:22:19Z</cp:lastPrinted>
  <dcterms:created xsi:type="dcterms:W3CDTF">2003-03-26T13:37:38Z</dcterms:created>
  <dcterms:modified xsi:type="dcterms:W3CDTF">2021-04-27T12:15:07Z</dcterms:modified>
</cp:coreProperties>
</file>